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15" windowHeight="12000" activeTab="0"/>
  </bookViews>
  <sheets>
    <sheet name="IKT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<sst xmlns="http://schemas.openxmlformats.org/spreadsheetml/2006/main" count="46" uniqueCount="38">
  <si>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Cena spolu s DPH :</t>
  </si>
  <si>
    <t>DPH 10% :</t>
  </si>
  <si>
    <t>Cena  bez DPH 10 %:</t>
  </si>
  <si>
    <t>PJ</t>
  </si>
  <si>
    <t>MJ</t>
  </si>
  <si>
    <t>JC bez
DPH</t>
  </si>
  <si>
    <t>JC s DPH</t>
  </si>
  <si>
    <t>Celková
cena s DPH</t>
  </si>
  <si>
    <t>Celková cena bez DPH</t>
  </si>
  <si>
    <t xml:space="preserve">Výška
DPH </t>
  </si>
  <si>
    <t>Sadzba
DPH
 v %</t>
  </si>
  <si>
    <t>Cena spolu s DPH 10 % :</t>
  </si>
  <si>
    <t>Cena  bez DPH 20 %:</t>
  </si>
  <si>
    <t>DPH 20 % :</t>
  </si>
  <si>
    <t>Cena spolu s DPH 20 % :</t>
  </si>
  <si>
    <t>ks</t>
  </si>
  <si>
    <t>č.p.</t>
  </si>
  <si>
    <t xml:space="preserve">Názov položky </t>
  </si>
  <si>
    <t>Špecifikácia</t>
  </si>
  <si>
    <t>Obec Vyšný Žipov</t>
  </si>
  <si>
    <t>Hlavná aktivita č. 1 Učebňa IKT</t>
  </si>
  <si>
    <t>Školský server, kabeláž resp. wifi</t>
  </si>
  <si>
    <t>Softvér vrátane adaptéra pre bezdrôtový prenos obrazu a montážnej sady</t>
  </si>
  <si>
    <t>Interaktívny projektor + projekčná tabuľa + interaktívne pero</t>
  </si>
  <si>
    <t>Učiteľské  PC</t>
  </si>
  <si>
    <t>Klientské stanice vrátane základného príslušenstva - monitor, klávesnica, myš</t>
  </si>
  <si>
    <t>Operačný systém, kancelársky balík, další e-learningový softvér</t>
  </si>
  <si>
    <t>3D tlačiareň, softvér</t>
  </si>
  <si>
    <t>Notebook pre učiteľa (zázemie pre učiteľa)</t>
  </si>
  <si>
    <t>Multifunkčná tlačiareň</t>
  </si>
  <si>
    <t>Verejný obstarávateľ:</t>
  </si>
  <si>
    <t xml:space="preserve">Identifikačné údaje: </t>
  </si>
  <si>
    <t>Obchodné meno:</t>
  </si>
  <si>
    <t>Adresa:</t>
  </si>
  <si>
    <t>IČO:</t>
  </si>
  <si>
    <t xml:space="preserve">Platca DPH: </t>
  </si>
  <si>
    <t>Dátum, meno a  podpis oprávnenej osoby</t>
  </si>
  <si>
    <t>Časť 1 - IKT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</si>
</sst>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#,##0.000\ [$€-1]"/>
    <numFmt numFmtId="183" formatCode="#,##0.00\ [$€-1]"/>
    <numFmt numFmtId="184" formatCode="#,##0.00\ [$€-1];[Red]\-#,##0.00\ [$€-1]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-41B]General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  <numFmt numFmtId="192" formatCode="[$€-2]\ #\ ##,000_);[Red]\([$€-2]\ #\ ##,000\)"/>
    <numFmt numFmtId="193" formatCode="###0;###0"/>
    <numFmt numFmtId="194" formatCode="#,##0.00\ &quot;€&quot;"/>
    <numFmt numFmtId="195" formatCode="#,##0.00&quot; €&quot;"/>
    <numFmt numFmtId="196" formatCode="#,##0.000\ &quot;€&quot;"/>
  </numFmts>
  <fonts count="5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u val="single"/>
      <sz val="7.5"/>
      <color indexed="12"/>
      <name val="Arial CE"/>
      <family val="0"/>
    </font>
    <font>
      <b/>
      <sz val="10"/>
      <color indexed="10"/>
      <name val="Arial CE"/>
      <family val="2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16"/>
      <name val="Arial CE"/>
      <family val="2"/>
    </font>
    <font>
      <b/>
      <sz val="11"/>
      <name val="Arial CE"/>
      <family val="0"/>
    </font>
    <font>
      <sz val="11"/>
      <name val="Arial"/>
      <family val="2"/>
    </font>
    <font>
      <sz val="11"/>
      <color indexed="4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Arial CE"/>
      <family val="0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1" borderId="0" applyNumberFormat="0" applyBorder="0" applyAlignment="0" applyProtection="0"/>
    <xf numFmtId="188" fontId="2" fillId="0" borderId="0">
      <alignment/>
      <protection/>
    </xf>
    <xf numFmtId="0" fontId="3" fillId="0" borderId="0" applyNumberFormat="0" applyFill="0" applyBorder="0" applyAlignment="0" applyProtection="0"/>
    <xf numFmtId="0" fontId="39" fillId="22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4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34" borderId="10" xfId="0" applyNumberFormat="1" applyFill="1" applyBorder="1" applyAlignment="1">
      <alignment/>
    </xf>
    <xf numFmtId="182" fontId="0" fillId="34" borderId="11" xfId="0" applyNumberFormat="1" applyFill="1" applyBorder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35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5" borderId="12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6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82" fontId="0" fillId="0" borderId="0" xfId="0" applyNumberFormat="1" applyFill="1" applyAlignment="1">
      <alignment/>
    </xf>
    <xf numFmtId="3" fontId="1" fillId="0" borderId="13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9" fillId="35" borderId="12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/>
    </xf>
    <xf numFmtId="182" fontId="10" fillId="0" borderId="13" xfId="0" applyNumberFormat="1" applyFont="1" applyFill="1" applyBorder="1" applyAlignment="1">
      <alignment vertical="center"/>
    </xf>
    <xf numFmtId="182" fontId="10" fillId="0" borderId="16" xfId="0" applyNumberFormat="1" applyFont="1" applyFill="1" applyBorder="1" applyAlignment="1">
      <alignment vertical="center"/>
    </xf>
    <xf numFmtId="182" fontId="11" fillId="0" borderId="16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horizontal="center" vertical="center"/>
    </xf>
    <xf numFmtId="193" fontId="53" fillId="0" borderId="12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82" fontId="10" fillId="2" borderId="11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36" borderId="16" xfId="0" applyNumberFormat="1" applyFont="1" applyFill="1" applyBorder="1" applyAlignment="1" applyProtection="1">
      <alignment horizontal="left" vertical="center" wrapText="1"/>
      <protection/>
    </xf>
    <xf numFmtId="0" fontId="10" fillId="37" borderId="12" xfId="0" applyFont="1" applyFill="1" applyBorder="1" applyAlignment="1">
      <alignment horizontal="center" vertical="center"/>
    </xf>
    <xf numFmtId="0" fontId="10" fillId="37" borderId="16" xfId="0" applyNumberFormat="1" applyFont="1" applyFill="1" applyBorder="1" applyAlignment="1" applyProtection="1">
      <alignment horizontal="left" vertical="center" wrapText="1"/>
      <protection/>
    </xf>
    <xf numFmtId="0" fontId="16" fillId="37" borderId="12" xfId="0" applyFont="1" applyFill="1" applyBorder="1" applyAlignment="1">
      <alignment horizontal="left" vertical="center" wrapText="1"/>
    </xf>
    <xf numFmtId="193" fontId="53" fillId="37" borderId="12" xfId="0" applyNumberFormat="1" applyFont="1" applyFill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 wrapText="1"/>
    </xf>
    <xf numFmtId="182" fontId="10" fillId="37" borderId="13" xfId="0" applyNumberFormat="1" applyFont="1" applyFill="1" applyBorder="1" applyAlignment="1">
      <alignment vertical="center"/>
    </xf>
    <xf numFmtId="182" fontId="10" fillId="37" borderId="16" xfId="0" applyNumberFormat="1" applyFont="1" applyFill="1" applyBorder="1" applyAlignment="1">
      <alignment vertical="center"/>
    </xf>
    <xf numFmtId="182" fontId="11" fillId="37" borderId="16" xfId="0" applyNumberFormat="1" applyFont="1" applyFill="1" applyBorder="1" applyAlignment="1">
      <alignment vertical="center"/>
    </xf>
    <xf numFmtId="3" fontId="12" fillId="37" borderId="16" xfId="0" applyNumberFormat="1" applyFont="1" applyFill="1" applyBorder="1" applyAlignment="1">
      <alignment horizontal="center" vertical="center"/>
    </xf>
    <xf numFmtId="182" fontId="10" fillId="37" borderId="11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15" fillId="0" borderId="16" xfId="0" applyNumberFormat="1" applyFont="1" applyFill="1" applyBorder="1" applyAlignment="1">
      <alignment horizontal="left" vertical="center" wrapText="1"/>
    </xf>
    <xf numFmtId="0" fontId="10" fillId="36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Font="1" applyFill="1" applyBorder="1" applyAlignment="1" applyProtection="1">
      <alignment vertical="center" wrapText="1"/>
      <protection locked="0"/>
    </xf>
    <xf numFmtId="0" fontId="54" fillId="0" borderId="0" xfId="0" applyFont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38" borderId="12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83" fontId="1" fillId="39" borderId="12" xfId="0" applyNumberFormat="1" applyFont="1" applyFill="1" applyBorder="1" applyAlignment="1">
      <alignment/>
    </xf>
    <xf numFmtId="183" fontId="1" fillId="39" borderId="18" xfId="0" applyNumberFormat="1" applyFont="1" applyFill="1" applyBorder="1" applyAlignment="1">
      <alignment/>
    </xf>
    <xf numFmtId="182" fontId="1" fillId="2" borderId="19" xfId="0" applyNumberFormat="1" applyFont="1" applyFill="1" applyBorder="1" applyAlignment="1">
      <alignment horizontal="right" wrapText="1"/>
    </xf>
    <xf numFmtId="182" fontId="1" fillId="2" borderId="20" xfId="0" applyNumberFormat="1" applyFont="1" applyFill="1" applyBorder="1" applyAlignment="1">
      <alignment horizontal="right" wrapText="1"/>
    </xf>
    <xf numFmtId="183" fontId="8" fillId="2" borderId="20" xfId="0" applyNumberFormat="1" applyFont="1" applyFill="1" applyBorder="1" applyAlignment="1">
      <alignment/>
    </xf>
    <xf numFmtId="183" fontId="8" fillId="2" borderId="21" xfId="0" applyNumberFormat="1" applyFont="1" applyFill="1" applyBorder="1" applyAlignment="1">
      <alignment/>
    </xf>
    <xf numFmtId="0" fontId="19" fillId="40" borderId="22" xfId="0" applyFont="1" applyFill="1" applyBorder="1" applyAlignment="1">
      <alignment horizontal="left" vertical="top" wrapText="1"/>
    </xf>
    <xf numFmtId="0" fontId="19" fillId="40" borderId="0" xfId="0" applyFont="1" applyFill="1" applyBorder="1" applyAlignment="1">
      <alignment horizontal="left" vertical="top" wrapText="1"/>
    </xf>
    <xf numFmtId="0" fontId="19" fillId="40" borderId="23" xfId="0" applyFont="1" applyFill="1" applyBorder="1" applyAlignment="1">
      <alignment horizontal="left" vertical="top" wrapText="1"/>
    </xf>
    <xf numFmtId="0" fontId="55" fillId="40" borderId="22" xfId="0" applyFont="1" applyFill="1" applyBorder="1" applyAlignment="1">
      <alignment horizontal="left" vertical="top" wrapText="1"/>
    </xf>
    <xf numFmtId="0" fontId="55" fillId="40" borderId="0" xfId="0" applyFont="1" applyFill="1" applyBorder="1" applyAlignment="1">
      <alignment horizontal="left" vertical="top" wrapText="1"/>
    </xf>
    <xf numFmtId="0" fontId="55" fillId="40" borderId="23" xfId="0" applyFont="1" applyFill="1" applyBorder="1" applyAlignment="1">
      <alignment horizontal="left" vertical="top" wrapText="1"/>
    </xf>
    <xf numFmtId="0" fontId="17" fillId="40" borderId="24" xfId="0" applyFont="1" applyFill="1" applyBorder="1" applyAlignment="1">
      <alignment horizontal="left" vertical="top" wrapText="1"/>
    </xf>
    <xf numFmtId="0" fontId="17" fillId="40" borderId="25" xfId="0" applyFont="1" applyFill="1" applyBorder="1" applyAlignment="1">
      <alignment horizontal="left" vertical="top" wrapText="1"/>
    </xf>
    <xf numFmtId="0" fontId="17" fillId="40" borderId="26" xfId="0" applyFont="1" applyFill="1" applyBorder="1" applyAlignment="1">
      <alignment horizontal="left" vertical="top" wrapText="1"/>
    </xf>
    <xf numFmtId="182" fontId="1" fillId="39" borderId="27" xfId="0" applyNumberFormat="1" applyFont="1" applyFill="1" applyBorder="1" applyAlignment="1">
      <alignment horizontal="right" wrapText="1"/>
    </xf>
    <xf numFmtId="0" fontId="1" fillId="39" borderId="28" xfId="0" applyFont="1" applyFill="1" applyBorder="1" applyAlignment="1">
      <alignment horizontal="right"/>
    </xf>
    <xf numFmtId="182" fontId="1" fillId="41" borderId="29" xfId="0" applyNumberFormat="1" applyFont="1" applyFill="1" applyBorder="1" applyAlignment="1">
      <alignment horizontal="right" wrapText="1"/>
    </xf>
    <xf numFmtId="182" fontId="1" fillId="41" borderId="12" xfId="0" applyNumberFormat="1" applyFont="1" applyFill="1" applyBorder="1" applyAlignment="1">
      <alignment horizontal="right" wrapText="1"/>
    </xf>
    <xf numFmtId="183" fontId="1" fillId="39" borderId="28" xfId="0" applyNumberFormat="1" applyFont="1" applyFill="1" applyBorder="1" applyAlignment="1">
      <alignment/>
    </xf>
    <xf numFmtId="183" fontId="1" fillId="39" borderId="10" xfId="0" applyNumberFormat="1" applyFont="1" applyFill="1" applyBorder="1" applyAlignment="1">
      <alignment/>
    </xf>
    <xf numFmtId="183" fontId="7" fillId="41" borderId="12" xfId="0" applyNumberFormat="1" applyFont="1" applyFill="1" applyBorder="1" applyAlignment="1">
      <alignment/>
    </xf>
    <xf numFmtId="183" fontId="7" fillId="41" borderId="18" xfId="0" applyNumberFormat="1" applyFont="1" applyFill="1" applyBorder="1" applyAlignment="1">
      <alignment/>
    </xf>
    <xf numFmtId="0" fontId="17" fillId="40" borderId="30" xfId="0" applyFont="1" applyFill="1" applyBorder="1" applyAlignment="1">
      <alignment vertical="top" wrapText="1"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182" fontId="1" fillId="39" borderId="29" xfId="0" applyNumberFormat="1" applyFont="1" applyFill="1" applyBorder="1" applyAlignment="1">
      <alignment horizontal="right" wrapText="1"/>
    </xf>
    <xf numFmtId="182" fontId="1" fillId="39" borderId="12" xfId="0" applyNumberFormat="1" applyFont="1" applyFill="1" applyBorder="1" applyAlignment="1">
      <alignment horizontal="right" wrapText="1"/>
    </xf>
  </cellXfs>
  <cellStyles count="52">
    <cellStyle name="Normal" xfId="0"/>
    <cellStyle name="20 % – Zvýraznění3" xfId="15"/>
    <cellStyle name="20 % - zvýraznenie1" xfId="16"/>
    <cellStyle name="20 % - zvýraznenie2" xfId="17"/>
    <cellStyle name="20 % - zvýraznenie3" xfId="18"/>
    <cellStyle name="20 % - zvýraznenie4" xfId="19"/>
    <cellStyle name="20 % - zvýraznenie5" xfId="20"/>
    <cellStyle name="20 % - zvýraznenie6" xfId="21"/>
    <cellStyle name="40 % - zvýraznenie1" xfId="22"/>
    <cellStyle name="40 % - zvýraznenie2" xfId="23"/>
    <cellStyle name="40 % - zvýraznenie3" xfId="24"/>
    <cellStyle name="40 % - zvýraznenie4" xfId="25"/>
    <cellStyle name="40 % - zvýraznenie5" xfId="26"/>
    <cellStyle name="40 % - zvýraznenie6" xfId="27"/>
    <cellStyle name="60 % - zvýraznenie1" xfId="28"/>
    <cellStyle name="60 % - zvýraznenie2" xfId="29"/>
    <cellStyle name="60 % - zvýraznenie3" xfId="30"/>
    <cellStyle name="60 % - zvýraznenie4" xfId="31"/>
    <cellStyle name="60 % - zvýraznenie5" xfId="32"/>
    <cellStyle name="60 % - zvýraznenie6" xfId="33"/>
    <cellStyle name="Comma" xfId="34"/>
    <cellStyle name="Comma [0]" xfId="35"/>
    <cellStyle name="Dobrá" xfId="36"/>
    <cellStyle name="Excel Built-in Normal" xfId="37"/>
    <cellStyle name="Hyperlink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ov" xfId="46"/>
    <cellStyle name="Neutrálna" xfId="47"/>
    <cellStyle name="normálne 2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dxfs count="4">
    <dxf>
      <font>
        <color auto="1"/>
      </font>
    </dxf>
    <dxf>
      <font>
        <color indexed="41"/>
      </font>
    </dxf>
    <dxf>
      <font>
        <color rgb="FFCCFFFF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8"/>
  <sheetViews>
    <sheetView tabSelected="1" zoomScale="70" zoomScaleNormal="70" zoomScalePageLayoutView="0" workbookViewId="0" topLeftCell="A1">
      <selection activeCell="A24" sqref="A24:F24"/>
    </sheetView>
  </sheetViews>
  <sheetFormatPr defaultColWidth="9.00390625" defaultRowHeight="12.75"/>
  <cols>
    <col min="1" max="1" width="8.875" style="18" customWidth="1"/>
    <col min="2" max="2" width="45.125" style="0" customWidth="1"/>
    <col min="3" max="3" width="63.00390625" style="0" customWidth="1"/>
    <col min="4" max="4" width="7.625" style="8" customWidth="1"/>
    <col min="5" max="5" width="6.625" style="1" customWidth="1"/>
    <col min="6" max="6" width="13.125" style="0" customWidth="1"/>
    <col min="7" max="7" width="17.75390625" style="0" bestFit="1" customWidth="1"/>
    <col min="8" max="8" width="15.375" style="0" customWidth="1"/>
    <col min="9" max="9" width="14.375" style="0" bestFit="1" customWidth="1"/>
    <col min="10" max="10" width="8.25390625" style="0" customWidth="1"/>
    <col min="11" max="11" width="13.00390625" style="0" hidden="1" customWidth="1"/>
    <col min="12" max="12" width="3.75390625" style="5" customWidth="1"/>
  </cols>
  <sheetData>
    <row r="2" spans="2:3" ht="27" customHeight="1">
      <c r="B2" s="20" t="s">
        <v>30</v>
      </c>
      <c r="C2" s="20"/>
    </row>
    <row r="3" spans="2:3" ht="27" customHeight="1">
      <c r="B3" s="20" t="s">
        <v>19</v>
      </c>
      <c r="C3" s="44" t="s">
        <v>37</v>
      </c>
    </row>
    <row r="4" spans="2:3" ht="14.25">
      <c r="B4" s="16"/>
      <c r="C4" s="16"/>
    </row>
    <row r="5" spans="1:12" s="4" customFormat="1" ht="38.25">
      <c r="A5" s="21" t="s">
        <v>16</v>
      </c>
      <c r="B5" s="22" t="s">
        <v>17</v>
      </c>
      <c r="C5" s="22" t="s">
        <v>18</v>
      </c>
      <c r="D5" s="9" t="s">
        <v>3</v>
      </c>
      <c r="E5" s="23" t="s">
        <v>4</v>
      </c>
      <c r="F5" s="7" t="s">
        <v>5</v>
      </c>
      <c r="G5" s="7" t="s">
        <v>8</v>
      </c>
      <c r="H5" s="7" t="s">
        <v>6</v>
      </c>
      <c r="I5" s="7" t="s">
        <v>7</v>
      </c>
      <c r="J5" s="7" t="s">
        <v>10</v>
      </c>
      <c r="K5" s="7" t="s">
        <v>9</v>
      </c>
      <c r="L5" s="6"/>
    </row>
    <row r="6" spans="1:12" s="17" customFormat="1" ht="32.25" customHeight="1">
      <c r="A6" s="34"/>
      <c r="B6" s="35" t="s">
        <v>20</v>
      </c>
      <c r="C6" s="36"/>
      <c r="D6" s="37"/>
      <c r="E6" s="38"/>
      <c r="F6" s="39"/>
      <c r="G6" s="40"/>
      <c r="H6" s="41"/>
      <c r="I6" s="40"/>
      <c r="J6" s="42"/>
      <c r="K6" s="43">
        <f aca="true" t="shared" si="0" ref="K6:K15">ROUND(G6*J6/100,3)</f>
        <v>0</v>
      </c>
      <c r="L6" s="31"/>
    </row>
    <row r="7" spans="1:12" s="17" customFormat="1" ht="144.75" customHeight="1">
      <c r="A7" s="32">
        <v>1</v>
      </c>
      <c r="B7" s="46" t="s">
        <v>23</v>
      </c>
      <c r="C7" s="47"/>
      <c r="D7" s="28">
        <v>1</v>
      </c>
      <c r="E7" s="29" t="s">
        <v>15</v>
      </c>
      <c r="F7" s="24">
        <v>0</v>
      </c>
      <c r="G7" s="25">
        <f aca="true" t="shared" si="1" ref="G7:G15">D7*F7</f>
        <v>0</v>
      </c>
      <c r="H7" s="26">
        <f aca="true" t="shared" si="2" ref="H7:H15">K7/D7+F7</f>
        <v>0</v>
      </c>
      <c r="I7" s="25">
        <f aca="true" t="shared" si="3" ref="I7:I15">G7+K7</f>
        <v>0</v>
      </c>
      <c r="J7" s="27">
        <v>20</v>
      </c>
      <c r="K7" s="30">
        <f t="shared" si="0"/>
        <v>0</v>
      </c>
      <c r="L7" s="31"/>
    </row>
    <row r="8" spans="1:12" s="17" customFormat="1" ht="315.75" customHeight="1">
      <c r="A8" s="32">
        <v>2</v>
      </c>
      <c r="B8" s="33" t="s">
        <v>22</v>
      </c>
      <c r="C8" s="48"/>
      <c r="D8" s="28">
        <v>1</v>
      </c>
      <c r="E8" s="29" t="s">
        <v>15</v>
      </c>
      <c r="F8" s="24">
        <v>0</v>
      </c>
      <c r="G8" s="25">
        <f t="shared" si="1"/>
        <v>0</v>
      </c>
      <c r="H8" s="26">
        <f t="shared" si="2"/>
        <v>0</v>
      </c>
      <c r="I8" s="25">
        <f t="shared" si="3"/>
        <v>0</v>
      </c>
      <c r="J8" s="27">
        <v>20</v>
      </c>
      <c r="K8" s="30">
        <f t="shared" si="0"/>
        <v>0</v>
      </c>
      <c r="L8" s="31"/>
    </row>
    <row r="9" spans="1:12" s="17" customFormat="1" ht="102.75" customHeight="1">
      <c r="A9" s="32">
        <v>3</v>
      </c>
      <c r="B9" s="46" t="s">
        <v>24</v>
      </c>
      <c r="C9" s="47"/>
      <c r="D9" s="28">
        <v>1</v>
      </c>
      <c r="E9" s="29" t="s">
        <v>15</v>
      </c>
      <c r="F9" s="24">
        <v>0</v>
      </c>
      <c r="G9" s="25">
        <f t="shared" si="1"/>
        <v>0</v>
      </c>
      <c r="H9" s="26">
        <f t="shared" si="2"/>
        <v>0</v>
      </c>
      <c r="I9" s="25">
        <f t="shared" si="3"/>
        <v>0</v>
      </c>
      <c r="J9" s="27">
        <v>20</v>
      </c>
      <c r="K9" s="30">
        <f t="shared" si="0"/>
        <v>0</v>
      </c>
      <c r="L9" s="31"/>
    </row>
    <row r="10" spans="1:12" s="17" customFormat="1" ht="144.75" customHeight="1">
      <c r="A10" s="32">
        <v>4</v>
      </c>
      <c r="B10" s="46" t="s">
        <v>25</v>
      </c>
      <c r="C10" s="47"/>
      <c r="D10" s="28">
        <v>16</v>
      </c>
      <c r="E10" s="29" t="s">
        <v>15</v>
      </c>
      <c r="F10" s="24">
        <v>0</v>
      </c>
      <c r="G10" s="25">
        <f t="shared" si="1"/>
        <v>0</v>
      </c>
      <c r="H10" s="26">
        <f t="shared" si="2"/>
        <v>0</v>
      </c>
      <c r="I10" s="25">
        <f t="shared" si="3"/>
        <v>0</v>
      </c>
      <c r="J10" s="27">
        <v>20</v>
      </c>
      <c r="K10" s="30">
        <f t="shared" si="0"/>
        <v>0</v>
      </c>
      <c r="L10" s="31"/>
    </row>
    <row r="11" spans="1:12" s="17" customFormat="1" ht="76.5" customHeight="1">
      <c r="A11" s="32">
        <v>5</v>
      </c>
      <c r="B11" s="46" t="s">
        <v>28</v>
      </c>
      <c r="C11" s="47"/>
      <c r="D11" s="28">
        <v>2</v>
      </c>
      <c r="E11" s="29" t="s">
        <v>15</v>
      </c>
      <c r="F11" s="24">
        <v>0</v>
      </c>
      <c r="G11" s="25">
        <f t="shared" si="1"/>
        <v>0</v>
      </c>
      <c r="H11" s="26">
        <f t="shared" si="2"/>
        <v>0</v>
      </c>
      <c r="I11" s="25">
        <f t="shared" si="3"/>
        <v>0</v>
      </c>
      <c r="J11" s="27">
        <v>20</v>
      </c>
      <c r="K11" s="30"/>
      <c r="L11" s="31"/>
    </row>
    <row r="12" spans="1:12" s="17" customFormat="1" ht="126" customHeight="1">
      <c r="A12" s="32">
        <v>6</v>
      </c>
      <c r="B12" s="46" t="s">
        <v>29</v>
      </c>
      <c r="C12" s="47"/>
      <c r="D12" s="28">
        <v>1</v>
      </c>
      <c r="E12" s="29" t="s">
        <v>15</v>
      </c>
      <c r="F12" s="24">
        <v>0</v>
      </c>
      <c r="G12" s="25">
        <f t="shared" si="1"/>
        <v>0</v>
      </c>
      <c r="H12" s="26">
        <f t="shared" si="2"/>
        <v>0</v>
      </c>
      <c r="I12" s="25">
        <f t="shared" si="3"/>
        <v>0</v>
      </c>
      <c r="J12" s="27">
        <v>20</v>
      </c>
      <c r="K12" s="30"/>
      <c r="L12" s="31"/>
    </row>
    <row r="13" spans="1:12" s="17" customFormat="1" ht="129.75" customHeight="1">
      <c r="A13" s="32">
        <v>7</v>
      </c>
      <c r="B13" s="33" t="s">
        <v>27</v>
      </c>
      <c r="C13" s="49"/>
      <c r="D13" s="28">
        <v>1</v>
      </c>
      <c r="E13" s="29" t="s">
        <v>15</v>
      </c>
      <c r="F13" s="24">
        <v>0</v>
      </c>
      <c r="G13" s="25">
        <f t="shared" si="1"/>
        <v>0</v>
      </c>
      <c r="H13" s="26">
        <f t="shared" si="2"/>
        <v>0</v>
      </c>
      <c r="I13" s="25">
        <f t="shared" si="3"/>
        <v>0</v>
      </c>
      <c r="J13" s="27">
        <v>20</v>
      </c>
      <c r="K13" s="30"/>
      <c r="L13" s="31"/>
    </row>
    <row r="14" spans="1:12" s="17" customFormat="1" ht="110.25" customHeight="1">
      <c r="A14" s="32">
        <v>8</v>
      </c>
      <c r="B14" s="33" t="s">
        <v>21</v>
      </c>
      <c r="C14" s="45"/>
      <c r="D14" s="28">
        <v>1</v>
      </c>
      <c r="E14" s="29" t="s">
        <v>15</v>
      </c>
      <c r="F14" s="24">
        <v>0</v>
      </c>
      <c r="G14" s="25">
        <f t="shared" si="1"/>
        <v>0</v>
      </c>
      <c r="H14" s="26">
        <f t="shared" si="2"/>
        <v>0</v>
      </c>
      <c r="I14" s="25">
        <f t="shared" si="3"/>
        <v>0</v>
      </c>
      <c r="J14" s="27">
        <v>20</v>
      </c>
      <c r="K14" s="30"/>
      <c r="L14" s="31"/>
    </row>
    <row r="15" spans="1:12" s="17" customFormat="1" ht="409.5" customHeight="1" thickBot="1">
      <c r="A15" s="32">
        <v>9</v>
      </c>
      <c r="B15" s="33" t="s">
        <v>26</v>
      </c>
      <c r="C15" s="50"/>
      <c r="D15" s="28">
        <v>1</v>
      </c>
      <c r="E15" s="29" t="s">
        <v>15</v>
      </c>
      <c r="F15" s="24">
        <v>0</v>
      </c>
      <c r="G15" s="25">
        <f t="shared" si="1"/>
        <v>0</v>
      </c>
      <c r="H15" s="26">
        <f t="shared" si="2"/>
        <v>0</v>
      </c>
      <c r="I15" s="25">
        <f t="shared" si="3"/>
        <v>0</v>
      </c>
      <c r="J15" s="27">
        <v>20</v>
      </c>
      <c r="K15" s="30">
        <f t="shared" si="0"/>
        <v>0</v>
      </c>
      <c r="L15" s="31"/>
    </row>
    <row r="16" spans="1:11" ht="15" hidden="1" thickBot="1">
      <c r="A16" s="19"/>
      <c r="B16" s="10"/>
      <c r="C16" s="10"/>
      <c r="D16" s="11"/>
      <c r="E16" s="12"/>
      <c r="F16" s="13"/>
      <c r="G16" s="13">
        <f>SUM(G6:G15)</f>
        <v>0</v>
      </c>
      <c r="H16" s="13" t="e">
        <f>K16/D16+F16</f>
        <v>#DIV/0!</v>
      </c>
      <c r="I16" s="13">
        <f>SUMIF(J6:J15,"=10",G6:G15)</f>
        <v>0</v>
      </c>
      <c r="J16" s="14">
        <v>10</v>
      </c>
      <c r="K16" s="3">
        <f>SUMIF(J6:J15,"=10",K6:K15)</f>
        <v>0</v>
      </c>
    </row>
    <row r="17" spans="1:11" ht="15" hidden="1" thickBot="1">
      <c r="A17" s="19"/>
      <c r="B17" s="10"/>
      <c r="C17" s="10"/>
      <c r="D17" s="11"/>
      <c r="E17" s="12"/>
      <c r="F17" s="13"/>
      <c r="G17" s="13"/>
      <c r="H17" s="13"/>
      <c r="I17" s="13">
        <f>SUMIF(J6:J15,"=20",G6:G15)</f>
        <v>0</v>
      </c>
      <c r="J17" s="15">
        <v>20</v>
      </c>
      <c r="K17" s="2">
        <f>SUMIF(J6:J15,"=20",K6:K15)</f>
        <v>0</v>
      </c>
    </row>
    <row r="18" spans="1:11" ht="27" customHeight="1">
      <c r="A18" s="75" t="s">
        <v>31</v>
      </c>
      <c r="B18" s="76"/>
      <c r="C18" s="76"/>
      <c r="D18" s="76"/>
      <c r="E18" s="76"/>
      <c r="F18" s="77"/>
      <c r="G18" s="67" t="s">
        <v>2</v>
      </c>
      <c r="H18" s="68"/>
      <c r="I18" s="71">
        <f>I16</f>
        <v>0</v>
      </c>
      <c r="J18" s="71"/>
      <c r="K18" s="72"/>
    </row>
    <row r="19" spans="1:11" ht="27" customHeight="1">
      <c r="A19" s="58" t="s">
        <v>32</v>
      </c>
      <c r="B19" s="59"/>
      <c r="C19" s="59"/>
      <c r="D19" s="59"/>
      <c r="E19" s="59"/>
      <c r="F19" s="60"/>
      <c r="G19" s="78" t="s">
        <v>1</v>
      </c>
      <c r="H19" s="79"/>
      <c r="I19" s="52">
        <f>K16</f>
        <v>0</v>
      </c>
      <c r="J19" s="52"/>
      <c r="K19" s="53"/>
    </row>
    <row r="20" spans="1:11" ht="27" customHeight="1">
      <c r="A20" s="58" t="s">
        <v>33</v>
      </c>
      <c r="B20" s="59"/>
      <c r="C20" s="59"/>
      <c r="D20" s="59"/>
      <c r="E20" s="59"/>
      <c r="F20" s="60"/>
      <c r="G20" s="78" t="s">
        <v>11</v>
      </c>
      <c r="H20" s="79"/>
      <c r="I20" s="52">
        <f>SUM(I18:I19)</f>
        <v>0</v>
      </c>
      <c r="J20" s="52"/>
      <c r="K20" s="53"/>
    </row>
    <row r="21" spans="1:11" ht="27" customHeight="1">
      <c r="A21" s="58" t="s">
        <v>34</v>
      </c>
      <c r="B21" s="59"/>
      <c r="C21" s="59"/>
      <c r="D21" s="59"/>
      <c r="E21" s="59"/>
      <c r="F21" s="60"/>
      <c r="G21" s="69" t="s">
        <v>12</v>
      </c>
      <c r="H21" s="70"/>
      <c r="I21" s="73">
        <f>I17</f>
        <v>0</v>
      </c>
      <c r="J21" s="73"/>
      <c r="K21" s="74"/>
    </row>
    <row r="22" spans="1:11" ht="29.25" customHeight="1">
      <c r="A22" s="58" t="s">
        <v>35</v>
      </c>
      <c r="B22" s="59"/>
      <c r="C22" s="59"/>
      <c r="D22" s="59"/>
      <c r="E22" s="59"/>
      <c r="F22" s="60"/>
      <c r="G22" s="69" t="s">
        <v>13</v>
      </c>
      <c r="H22" s="70"/>
      <c r="I22" s="73">
        <f>K17</f>
        <v>0</v>
      </c>
      <c r="J22" s="73"/>
      <c r="K22" s="74"/>
    </row>
    <row r="23" spans="1:11" ht="18.75" customHeight="1">
      <c r="A23" s="61"/>
      <c r="B23" s="62"/>
      <c r="C23" s="62"/>
      <c r="D23" s="62"/>
      <c r="E23" s="62"/>
      <c r="F23" s="63"/>
      <c r="G23" s="69" t="s">
        <v>14</v>
      </c>
      <c r="H23" s="70"/>
      <c r="I23" s="73">
        <f>SUM(I21:I22)</f>
        <v>0</v>
      </c>
      <c r="J23" s="73"/>
      <c r="K23" s="74"/>
    </row>
    <row r="24" spans="1:11" ht="32.25" customHeight="1" thickBot="1">
      <c r="A24" s="64" t="s">
        <v>36</v>
      </c>
      <c r="B24" s="65"/>
      <c r="C24" s="65"/>
      <c r="D24" s="65"/>
      <c r="E24" s="65"/>
      <c r="F24" s="66"/>
      <c r="G24" s="54" t="s">
        <v>0</v>
      </c>
      <c r="H24" s="55"/>
      <c r="I24" s="56">
        <f>ROUND(I18,2)+ROUND(I19,2)+ROUND(I21,2)+ROUND(I22,2)</f>
        <v>0</v>
      </c>
      <c r="J24" s="56"/>
      <c r="K24" s="57"/>
    </row>
    <row r="25" ht="36" customHeight="1"/>
    <row r="38" ht="14.25">
      <c r="C38" s="51"/>
    </row>
  </sheetData>
  <sheetProtection/>
  <protectedRanges>
    <protectedRange sqref="C7" name="Rozsah3"/>
    <protectedRange sqref="C9:C12" name="Rozsah3_1"/>
  </protectedRanges>
  <mergeCells count="21">
    <mergeCell ref="G19:H19"/>
    <mergeCell ref="I19:K19"/>
    <mergeCell ref="G20:H20"/>
    <mergeCell ref="G18:H18"/>
    <mergeCell ref="G21:H21"/>
    <mergeCell ref="G22:H22"/>
    <mergeCell ref="I18:K18"/>
    <mergeCell ref="I21:K21"/>
    <mergeCell ref="A19:F19"/>
    <mergeCell ref="A18:F18"/>
    <mergeCell ref="A20:F20"/>
    <mergeCell ref="A21:F21"/>
    <mergeCell ref="I22:K22"/>
    <mergeCell ref="I20:K20"/>
    <mergeCell ref="G24:H24"/>
    <mergeCell ref="I24:K24"/>
    <mergeCell ref="A22:F22"/>
    <mergeCell ref="A23:F23"/>
    <mergeCell ref="A24:F24"/>
    <mergeCell ref="G23:H23"/>
    <mergeCell ref="I23:K23"/>
  </mergeCells>
  <conditionalFormatting sqref="I6:K15 G6:G15 J6:K17">
    <cfRule type="cellIs" priority="1" dxfId="2" operator="equal" stopIfTrue="1">
      <formula>0</formula>
    </cfRule>
  </conditionalFormatting>
  <conditionalFormatting sqref="H6:H15">
    <cfRule type="cellIs" priority="2" dxfId="3" operator="greaterThan" stopIfTrue="1">
      <formula>0</formula>
    </cfRule>
  </conditionalFormatting>
  <printOptions/>
  <pageMargins left="0.15748031496062992" right="0.15748031496062992" top="0.11811023622047245" bottom="0.2362204724409449" header="0.2362204724409449" footer="0.196850393700787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Anton Bernacký</cp:lastModifiedBy>
  <cp:lastPrinted>2019-04-18T15:06:25Z</cp:lastPrinted>
  <dcterms:created xsi:type="dcterms:W3CDTF">2010-06-18T07:05:19Z</dcterms:created>
  <dcterms:modified xsi:type="dcterms:W3CDTF">2019-05-30T09:40:37Z</dcterms:modified>
  <cp:category/>
  <cp:version/>
  <cp:contentType/>
  <cp:contentStatus/>
</cp:coreProperties>
</file>