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nton\Desktop\VO - Školy\ZŠ - Vyšný Žipov\VO 2 - Stavebnotechnické úpravy\"/>
    </mc:Choice>
  </mc:AlternateContent>
  <xr:revisionPtr revIDLastSave="0" documentId="13_ncr:1_{89F2101E-47BE-4171-8E05-AC5068018DBB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Rekapitulácia" sheetId="1" r:id="rId1"/>
    <sheet name="Krycí list stavby" sheetId="2" r:id="rId2"/>
    <sheet name="Kryci_list 12017" sheetId="3" r:id="rId3"/>
    <sheet name="Rekap 12017" sheetId="4" r:id="rId4"/>
    <sheet name="SO 12017" sheetId="5" r:id="rId5"/>
    <sheet name="Kryci_list 12018" sheetId="6" r:id="rId6"/>
    <sheet name="Rekap 12018" sheetId="7" r:id="rId7"/>
    <sheet name="SO 12018" sheetId="8" r:id="rId8"/>
    <sheet name="Kryci_list 12019" sheetId="9" r:id="rId9"/>
    <sheet name="Rekap 12019" sheetId="10" r:id="rId10"/>
    <sheet name="SO 12019" sheetId="11" r:id="rId11"/>
    <sheet name="Kryci_list 12023" sheetId="12" r:id="rId12"/>
    <sheet name="Rekap 12023" sheetId="13" r:id="rId13"/>
    <sheet name="SO 12023" sheetId="14" r:id="rId14"/>
    <sheet name="Kryci_list 12024" sheetId="15" r:id="rId15"/>
    <sheet name="Rekap 12024" sheetId="16" r:id="rId16"/>
    <sheet name="SO 12024" sheetId="17" r:id="rId17"/>
  </sheets>
  <definedNames>
    <definedName name="_xlnm.Print_Titles" localSheetId="3">'Rekap 12017'!$9:$9</definedName>
    <definedName name="_xlnm.Print_Titles" localSheetId="6">'Rekap 12018'!$9:$9</definedName>
    <definedName name="_xlnm.Print_Titles" localSheetId="9">'Rekap 12019'!$9:$9</definedName>
    <definedName name="_xlnm.Print_Titles" localSheetId="12">'Rekap 12023'!$9:$9</definedName>
    <definedName name="_xlnm.Print_Titles" localSheetId="15">'Rekap 12024'!$9:$9</definedName>
    <definedName name="_xlnm.Print_Titles" localSheetId="4">'SO 12017'!$8:$8</definedName>
    <definedName name="_xlnm.Print_Titles" localSheetId="7">'SO 12018'!$8:$8</definedName>
    <definedName name="_xlnm.Print_Titles" localSheetId="10">'SO 12019'!$8:$8</definedName>
    <definedName name="_xlnm.Print_Titles" localSheetId="13">'SO 12023'!$8:$8</definedName>
    <definedName name="_xlnm.Print_Titles" localSheetId="16">'SO 12024'!$8:$8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5" i="17" l="1"/>
  <c r="S12" i="17"/>
  <c r="S14" i="17" s="1"/>
  <c r="F12" i="16" s="1"/>
  <c r="P12" i="17"/>
  <c r="M12" i="17"/>
  <c r="M14" i="17" s="1"/>
  <c r="K11" i="17"/>
  <c r="J11" i="17"/>
  <c r="L11" i="17"/>
  <c r="Z104" i="14"/>
  <c r="S101" i="14"/>
  <c r="F25" i="13" s="1"/>
  <c r="M101" i="14"/>
  <c r="K100" i="14"/>
  <c r="J100" i="14"/>
  <c r="P100" i="14"/>
  <c r="P101" i="14" s="1"/>
  <c r="E25" i="13" s="1"/>
  <c r="L100" i="14"/>
  <c r="L101" i="14" s="1"/>
  <c r="S97" i="14"/>
  <c r="F24" i="13" s="1"/>
  <c r="M97" i="14"/>
  <c r="K96" i="14"/>
  <c r="J96" i="14"/>
  <c r="P96" i="14"/>
  <c r="L96" i="14"/>
  <c r="K95" i="14"/>
  <c r="J95" i="14"/>
  <c r="P95" i="14"/>
  <c r="P97" i="14" s="1"/>
  <c r="E24" i="13" s="1"/>
  <c r="L95" i="14"/>
  <c r="K91" i="14"/>
  <c r="J91" i="14"/>
  <c r="L91" i="14"/>
  <c r="K90" i="14"/>
  <c r="J90" i="14"/>
  <c r="M90" i="14"/>
  <c r="K89" i="14"/>
  <c r="J89" i="14"/>
  <c r="P89" i="14"/>
  <c r="L89" i="14"/>
  <c r="K88" i="14"/>
  <c r="J88" i="14"/>
  <c r="P88" i="14"/>
  <c r="M88" i="14"/>
  <c r="K87" i="14"/>
  <c r="J87" i="14"/>
  <c r="P87" i="14"/>
  <c r="L87" i="14"/>
  <c r="K86" i="14"/>
  <c r="J86" i="14"/>
  <c r="S86" i="14"/>
  <c r="S92" i="14" s="1"/>
  <c r="F23" i="13" s="1"/>
  <c r="L86" i="14"/>
  <c r="K85" i="14"/>
  <c r="J85" i="14"/>
  <c r="L85" i="14"/>
  <c r="S82" i="14"/>
  <c r="F22" i="13" s="1"/>
  <c r="K81" i="14"/>
  <c r="J81" i="14"/>
  <c r="P81" i="14"/>
  <c r="M81" i="14"/>
  <c r="M82" i="14" s="1"/>
  <c r="K80" i="14"/>
  <c r="J80" i="14"/>
  <c r="L80" i="14"/>
  <c r="K79" i="14"/>
  <c r="J79" i="14"/>
  <c r="P79" i="14"/>
  <c r="P82" i="14" s="1"/>
  <c r="E22" i="13" s="1"/>
  <c r="L79" i="14"/>
  <c r="S76" i="14"/>
  <c r="F21" i="13" s="1"/>
  <c r="K75" i="14"/>
  <c r="J75" i="14"/>
  <c r="P75" i="14"/>
  <c r="P76" i="14" s="1"/>
  <c r="E21" i="13" s="1"/>
  <c r="M75" i="14"/>
  <c r="K74" i="14"/>
  <c r="J74" i="14"/>
  <c r="L74" i="14"/>
  <c r="K73" i="14"/>
  <c r="J73" i="14"/>
  <c r="L73" i="14"/>
  <c r="M70" i="14"/>
  <c r="K69" i="14"/>
  <c r="J69" i="14"/>
  <c r="S69" i="14"/>
  <c r="S70" i="14" s="1"/>
  <c r="F20" i="13" s="1"/>
  <c r="L69" i="14"/>
  <c r="K68" i="14"/>
  <c r="J68" i="14"/>
  <c r="L68" i="14"/>
  <c r="K67" i="14"/>
  <c r="J67" i="14"/>
  <c r="P67" i="14"/>
  <c r="P70" i="14" s="1"/>
  <c r="E20" i="13" s="1"/>
  <c r="L67" i="14"/>
  <c r="K63" i="14"/>
  <c r="J63" i="14"/>
  <c r="P63" i="14"/>
  <c r="P64" i="14" s="1"/>
  <c r="E19" i="13" s="1"/>
  <c r="M63" i="14"/>
  <c r="M64" i="14" s="1"/>
  <c r="K62" i="14"/>
  <c r="J62" i="14"/>
  <c r="S62" i="14"/>
  <c r="S64" i="14" s="1"/>
  <c r="F19" i="13" s="1"/>
  <c r="L62" i="14"/>
  <c r="K61" i="14"/>
  <c r="J61" i="14"/>
  <c r="L61" i="14"/>
  <c r="K60" i="14"/>
  <c r="J60" i="14"/>
  <c r="L60" i="14"/>
  <c r="K59" i="14"/>
  <c r="J59" i="14"/>
  <c r="L59" i="14"/>
  <c r="K58" i="14"/>
  <c r="J58" i="14"/>
  <c r="L58" i="14"/>
  <c r="S55" i="14"/>
  <c r="F18" i="13" s="1"/>
  <c r="K54" i="14"/>
  <c r="J54" i="14"/>
  <c r="P54" i="14"/>
  <c r="M54" i="14"/>
  <c r="K53" i="14"/>
  <c r="J53" i="14"/>
  <c r="L53" i="14"/>
  <c r="K52" i="14"/>
  <c r="J52" i="14"/>
  <c r="P52" i="14"/>
  <c r="M52" i="14"/>
  <c r="K51" i="14"/>
  <c r="J51" i="14"/>
  <c r="L51" i="14"/>
  <c r="K50" i="14"/>
  <c r="J50" i="14"/>
  <c r="P50" i="14"/>
  <c r="M50" i="14"/>
  <c r="K49" i="14"/>
  <c r="J49" i="14"/>
  <c r="P49" i="14"/>
  <c r="L49" i="14"/>
  <c r="K48" i="14"/>
  <c r="J48" i="14"/>
  <c r="P48" i="14"/>
  <c r="P55" i="14" s="1"/>
  <c r="E18" i="13" s="1"/>
  <c r="L48" i="14"/>
  <c r="M45" i="14"/>
  <c r="K44" i="14"/>
  <c r="J44" i="14"/>
  <c r="L44" i="14"/>
  <c r="K43" i="14"/>
  <c r="J43" i="14"/>
  <c r="S43" i="14"/>
  <c r="P43" i="14"/>
  <c r="L43" i="14"/>
  <c r="K42" i="14"/>
  <c r="J42" i="14"/>
  <c r="L42" i="14"/>
  <c r="K41" i="14"/>
  <c r="J41" i="14"/>
  <c r="L41" i="14"/>
  <c r="K40" i="14"/>
  <c r="J40" i="14"/>
  <c r="P40" i="14"/>
  <c r="L40" i="14"/>
  <c r="S34" i="14"/>
  <c r="F13" i="13" s="1"/>
  <c r="P34" i="14"/>
  <c r="E13" i="13" s="1"/>
  <c r="M34" i="14"/>
  <c r="K33" i="14"/>
  <c r="J33" i="14"/>
  <c r="L33" i="14"/>
  <c r="L34" i="14" s="1"/>
  <c r="M30" i="14"/>
  <c r="K29" i="14"/>
  <c r="J29" i="14"/>
  <c r="L29" i="14"/>
  <c r="K28" i="14"/>
  <c r="J28" i="14"/>
  <c r="S28" i="14"/>
  <c r="S30" i="14" s="1"/>
  <c r="F12" i="13" s="1"/>
  <c r="P28" i="14"/>
  <c r="P30" i="14" s="1"/>
  <c r="E12" i="13" s="1"/>
  <c r="L28" i="14"/>
  <c r="K27" i="14"/>
  <c r="J27" i="14"/>
  <c r="L27" i="14"/>
  <c r="K26" i="14"/>
  <c r="J26" i="14"/>
  <c r="L26" i="14"/>
  <c r="K25" i="14"/>
  <c r="J25" i="14"/>
  <c r="L25" i="14"/>
  <c r="K24" i="14"/>
  <c r="J24" i="14"/>
  <c r="L24" i="14"/>
  <c r="K23" i="14"/>
  <c r="J23" i="14"/>
  <c r="L23" i="14"/>
  <c r="K22" i="14"/>
  <c r="J22" i="14"/>
  <c r="L22" i="14"/>
  <c r="K21" i="14"/>
  <c r="J21" i="14"/>
  <c r="L21" i="14"/>
  <c r="K20" i="14"/>
  <c r="J20" i="14"/>
  <c r="L20" i="14"/>
  <c r="L30" i="14" s="1"/>
  <c r="S17" i="14"/>
  <c r="S36" i="14" s="1"/>
  <c r="F14" i="13" s="1"/>
  <c r="K16" i="14"/>
  <c r="J16" i="14"/>
  <c r="P16" i="14"/>
  <c r="L16" i="14"/>
  <c r="K15" i="14"/>
  <c r="J15" i="14"/>
  <c r="M15" i="14"/>
  <c r="K14" i="14"/>
  <c r="J14" i="14"/>
  <c r="P14" i="14"/>
  <c r="L14" i="14"/>
  <c r="K13" i="14"/>
  <c r="J13" i="14"/>
  <c r="P13" i="14"/>
  <c r="L13" i="14"/>
  <c r="K12" i="14"/>
  <c r="J12" i="14"/>
  <c r="P12" i="14"/>
  <c r="L12" i="14"/>
  <c r="K11" i="14"/>
  <c r="J11" i="14"/>
  <c r="P11" i="14"/>
  <c r="L11" i="14"/>
  <c r="Z77" i="11"/>
  <c r="S74" i="11"/>
  <c r="F22" i="10" s="1"/>
  <c r="M74" i="11"/>
  <c r="K73" i="11"/>
  <c r="J73" i="11"/>
  <c r="P73" i="11"/>
  <c r="P74" i="11" s="1"/>
  <c r="E22" i="10" s="1"/>
  <c r="L73" i="11"/>
  <c r="L74" i="11" s="1"/>
  <c r="S70" i="11"/>
  <c r="F21" i="10" s="1"/>
  <c r="M70" i="11"/>
  <c r="K69" i="11"/>
  <c r="J69" i="11"/>
  <c r="P69" i="11"/>
  <c r="P70" i="11" s="1"/>
  <c r="E21" i="10" s="1"/>
  <c r="L69" i="11"/>
  <c r="L70" i="11" s="1"/>
  <c r="K65" i="11"/>
  <c r="J65" i="11"/>
  <c r="L65" i="11"/>
  <c r="K64" i="11"/>
  <c r="J64" i="11"/>
  <c r="M64" i="11"/>
  <c r="K63" i="11"/>
  <c r="J63" i="11"/>
  <c r="P63" i="11"/>
  <c r="L63" i="11"/>
  <c r="K62" i="11"/>
  <c r="J62" i="11"/>
  <c r="P62" i="11"/>
  <c r="M62" i="11"/>
  <c r="M66" i="11" s="1"/>
  <c r="K61" i="11"/>
  <c r="J61" i="11"/>
  <c r="P61" i="11"/>
  <c r="P66" i="11" s="1"/>
  <c r="E20" i="10" s="1"/>
  <c r="L61" i="11"/>
  <c r="K60" i="11"/>
  <c r="J60" i="11"/>
  <c r="S60" i="11"/>
  <c r="S66" i="11" s="1"/>
  <c r="F20" i="10" s="1"/>
  <c r="L60" i="11"/>
  <c r="K59" i="11"/>
  <c r="J59" i="11"/>
  <c r="L59" i="11"/>
  <c r="F19" i="10"/>
  <c r="S56" i="11"/>
  <c r="K55" i="11"/>
  <c r="J55" i="11"/>
  <c r="P55" i="11"/>
  <c r="M55" i="11"/>
  <c r="K54" i="11"/>
  <c r="J54" i="11"/>
  <c r="P54" i="11"/>
  <c r="M54" i="11"/>
  <c r="K53" i="11"/>
  <c r="J53" i="11"/>
  <c r="L53" i="11"/>
  <c r="K52" i="11"/>
  <c r="J52" i="11"/>
  <c r="P52" i="11"/>
  <c r="L52" i="11"/>
  <c r="S49" i="11"/>
  <c r="F18" i="10" s="1"/>
  <c r="K48" i="11"/>
  <c r="J48" i="11"/>
  <c r="M48" i="11"/>
  <c r="K47" i="11"/>
  <c r="J47" i="11"/>
  <c r="P47" i="11"/>
  <c r="P49" i="11" s="1"/>
  <c r="E18" i="10" s="1"/>
  <c r="M47" i="11"/>
  <c r="K46" i="11"/>
  <c r="J46" i="11"/>
  <c r="L46" i="11"/>
  <c r="K45" i="11"/>
  <c r="J45" i="11"/>
  <c r="L45" i="11"/>
  <c r="L49" i="11" s="1"/>
  <c r="S42" i="11"/>
  <c r="M42" i="11"/>
  <c r="K41" i="11"/>
  <c r="J41" i="11"/>
  <c r="L41" i="11"/>
  <c r="K40" i="11"/>
  <c r="J40" i="11"/>
  <c r="P40" i="11"/>
  <c r="P42" i="11" s="1"/>
  <c r="L40" i="11"/>
  <c r="S34" i="11"/>
  <c r="F13" i="10" s="1"/>
  <c r="P34" i="11"/>
  <c r="E13" i="10" s="1"/>
  <c r="M34" i="11"/>
  <c r="K33" i="11"/>
  <c r="J33" i="11"/>
  <c r="L33" i="11"/>
  <c r="L34" i="11" s="1"/>
  <c r="M30" i="11"/>
  <c r="K29" i="11"/>
  <c r="J29" i="11"/>
  <c r="S29" i="11"/>
  <c r="P29" i="11"/>
  <c r="L29" i="11"/>
  <c r="K28" i="11"/>
  <c r="J28" i="11"/>
  <c r="L28" i="11"/>
  <c r="K27" i="11"/>
  <c r="J27" i="11"/>
  <c r="S27" i="11"/>
  <c r="S30" i="11" s="1"/>
  <c r="F12" i="10" s="1"/>
  <c r="P27" i="11"/>
  <c r="P30" i="11" s="1"/>
  <c r="E12" i="10" s="1"/>
  <c r="L27" i="11"/>
  <c r="K26" i="11"/>
  <c r="J26" i="11"/>
  <c r="L26" i="11"/>
  <c r="K25" i="11"/>
  <c r="J25" i="11"/>
  <c r="L25" i="11"/>
  <c r="K24" i="11"/>
  <c r="J24" i="11"/>
  <c r="L24" i="11"/>
  <c r="K23" i="11"/>
  <c r="J23" i="11"/>
  <c r="L23" i="11"/>
  <c r="K22" i="11"/>
  <c r="J22" i="11"/>
  <c r="L22" i="11"/>
  <c r="K21" i="11"/>
  <c r="J21" i="11"/>
  <c r="L21" i="11"/>
  <c r="K20" i="11"/>
  <c r="J20" i="11"/>
  <c r="L20" i="11"/>
  <c r="L30" i="11" s="1"/>
  <c r="S17" i="11"/>
  <c r="K16" i="11"/>
  <c r="J16" i="11"/>
  <c r="P16" i="11"/>
  <c r="L16" i="11"/>
  <c r="K15" i="11"/>
  <c r="J15" i="11"/>
  <c r="M15" i="11"/>
  <c r="K14" i="11"/>
  <c r="J14" i="11"/>
  <c r="P14" i="11"/>
  <c r="L14" i="11"/>
  <c r="K13" i="11"/>
  <c r="J13" i="11"/>
  <c r="P13" i="11"/>
  <c r="L13" i="11"/>
  <c r="K12" i="11"/>
  <c r="J12" i="11"/>
  <c r="P12" i="11"/>
  <c r="L12" i="11"/>
  <c r="K11" i="11"/>
  <c r="J11" i="11"/>
  <c r="P11" i="11"/>
  <c r="L11" i="11"/>
  <c r="Z104" i="8"/>
  <c r="S101" i="8"/>
  <c r="F25" i="7" s="1"/>
  <c r="M101" i="8"/>
  <c r="K100" i="8"/>
  <c r="J100" i="8"/>
  <c r="P100" i="8"/>
  <c r="P101" i="8" s="1"/>
  <c r="E25" i="7" s="1"/>
  <c r="L100" i="8"/>
  <c r="L101" i="8" s="1"/>
  <c r="S97" i="8"/>
  <c r="F24" i="7" s="1"/>
  <c r="M97" i="8"/>
  <c r="K96" i="8"/>
  <c r="J96" i="8"/>
  <c r="P96" i="8"/>
  <c r="L96" i="8"/>
  <c r="K95" i="8"/>
  <c r="J95" i="8"/>
  <c r="P95" i="8"/>
  <c r="L95" i="8"/>
  <c r="K91" i="8"/>
  <c r="J91" i="8"/>
  <c r="L91" i="8"/>
  <c r="K90" i="8"/>
  <c r="J90" i="8"/>
  <c r="M90" i="8"/>
  <c r="K89" i="8"/>
  <c r="J89" i="8"/>
  <c r="P89" i="8"/>
  <c r="L89" i="8"/>
  <c r="K88" i="8"/>
  <c r="J88" i="8"/>
  <c r="P88" i="8"/>
  <c r="M88" i="8"/>
  <c r="K87" i="8"/>
  <c r="J87" i="8"/>
  <c r="P87" i="8"/>
  <c r="L87" i="8"/>
  <c r="K86" i="8"/>
  <c r="J86" i="8"/>
  <c r="S86" i="8"/>
  <c r="S92" i="8" s="1"/>
  <c r="F23" i="7" s="1"/>
  <c r="L86" i="8"/>
  <c r="K85" i="8"/>
  <c r="J85" i="8"/>
  <c r="L85" i="8"/>
  <c r="L92" i="8" s="1"/>
  <c r="S82" i="8"/>
  <c r="F22" i="7" s="1"/>
  <c r="K81" i="8"/>
  <c r="J81" i="8"/>
  <c r="P81" i="8"/>
  <c r="M81" i="8"/>
  <c r="K80" i="8"/>
  <c r="J80" i="8"/>
  <c r="L80" i="8"/>
  <c r="K79" i="8"/>
  <c r="J79" i="8"/>
  <c r="P79" i="8"/>
  <c r="P82" i="8" s="1"/>
  <c r="E22" i="7" s="1"/>
  <c r="L79" i="8"/>
  <c r="S76" i="8"/>
  <c r="F21" i="7" s="1"/>
  <c r="K75" i="8"/>
  <c r="J75" i="8"/>
  <c r="P75" i="8"/>
  <c r="P76" i="8" s="1"/>
  <c r="E21" i="7" s="1"/>
  <c r="M75" i="8"/>
  <c r="M76" i="8" s="1"/>
  <c r="K74" i="8"/>
  <c r="J74" i="8"/>
  <c r="L74" i="8"/>
  <c r="K73" i="8"/>
  <c r="J73" i="8"/>
  <c r="L73" i="8"/>
  <c r="L76" i="8" s="1"/>
  <c r="M70" i="8"/>
  <c r="K69" i="8"/>
  <c r="J69" i="8"/>
  <c r="S69" i="8"/>
  <c r="S70" i="8" s="1"/>
  <c r="F20" i="7" s="1"/>
  <c r="L69" i="8"/>
  <c r="K68" i="8"/>
  <c r="J68" i="8"/>
  <c r="L68" i="8"/>
  <c r="K67" i="8"/>
  <c r="J67" i="8"/>
  <c r="P67" i="8"/>
  <c r="P70" i="8" s="1"/>
  <c r="E20" i="7" s="1"/>
  <c r="L67" i="8"/>
  <c r="L70" i="8" s="1"/>
  <c r="K63" i="8"/>
  <c r="J63" i="8"/>
  <c r="P63" i="8"/>
  <c r="P64" i="8" s="1"/>
  <c r="E19" i="7" s="1"/>
  <c r="M63" i="8"/>
  <c r="K62" i="8"/>
  <c r="J62" i="8"/>
  <c r="S62" i="8"/>
  <c r="S64" i="8" s="1"/>
  <c r="F19" i="7" s="1"/>
  <c r="L62" i="8"/>
  <c r="K61" i="8"/>
  <c r="J61" i="8"/>
  <c r="L61" i="8"/>
  <c r="K60" i="8"/>
  <c r="J60" i="8"/>
  <c r="L60" i="8"/>
  <c r="K59" i="8"/>
  <c r="J59" i="8"/>
  <c r="L59" i="8"/>
  <c r="K58" i="8"/>
  <c r="J58" i="8"/>
  <c r="L58" i="8"/>
  <c r="L64" i="8" s="1"/>
  <c r="S55" i="8"/>
  <c r="F18" i="7" s="1"/>
  <c r="K54" i="8"/>
  <c r="J54" i="8"/>
  <c r="P54" i="8"/>
  <c r="M54" i="8"/>
  <c r="K53" i="8"/>
  <c r="J53" i="8"/>
  <c r="L53" i="8"/>
  <c r="K52" i="8"/>
  <c r="J52" i="8"/>
  <c r="P52" i="8"/>
  <c r="M52" i="8"/>
  <c r="K51" i="8"/>
  <c r="J51" i="8"/>
  <c r="L51" i="8"/>
  <c r="K50" i="8"/>
  <c r="J50" i="8"/>
  <c r="P50" i="8"/>
  <c r="M50" i="8"/>
  <c r="K49" i="8"/>
  <c r="J49" i="8"/>
  <c r="P49" i="8"/>
  <c r="L49" i="8"/>
  <c r="K48" i="8"/>
  <c r="J48" i="8"/>
  <c r="P48" i="8"/>
  <c r="L48" i="8"/>
  <c r="M45" i="8"/>
  <c r="K44" i="8"/>
  <c r="J44" i="8"/>
  <c r="L44" i="8"/>
  <c r="K43" i="8"/>
  <c r="J43" i="8"/>
  <c r="S43" i="8"/>
  <c r="P43" i="8"/>
  <c r="L43" i="8"/>
  <c r="K42" i="8"/>
  <c r="J42" i="8"/>
  <c r="L42" i="8"/>
  <c r="K41" i="8"/>
  <c r="J41" i="8"/>
  <c r="L41" i="8"/>
  <c r="K40" i="8"/>
  <c r="J40" i="8"/>
  <c r="P40" i="8"/>
  <c r="P45" i="8" s="1"/>
  <c r="E17" i="7" s="1"/>
  <c r="L40" i="8"/>
  <c r="S34" i="8"/>
  <c r="F13" i="7" s="1"/>
  <c r="P34" i="8"/>
  <c r="E13" i="7" s="1"/>
  <c r="M34" i="8"/>
  <c r="K33" i="8"/>
  <c r="J33" i="8"/>
  <c r="L33" i="8"/>
  <c r="L34" i="8" s="1"/>
  <c r="M30" i="8"/>
  <c r="K29" i="8"/>
  <c r="J29" i="8"/>
  <c r="L29" i="8"/>
  <c r="K28" i="8"/>
  <c r="J28" i="8"/>
  <c r="S28" i="8"/>
  <c r="S30" i="8" s="1"/>
  <c r="F12" i="7" s="1"/>
  <c r="P28" i="8"/>
  <c r="P30" i="8" s="1"/>
  <c r="E12" i="7" s="1"/>
  <c r="L28" i="8"/>
  <c r="K27" i="8"/>
  <c r="J27" i="8"/>
  <c r="L27" i="8"/>
  <c r="K26" i="8"/>
  <c r="J26" i="8"/>
  <c r="L26" i="8"/>
  <c r="K25" i="8"/>
  <c r="J25" i="8"/>
  <c r="L25" i="8"/>
  <c r="K24" i="8"/>
  <c r="J24" i="8"/>
  <c r="L24" i="8"/>
  <c r="K23" i="8"/>
  <c r="J23" i="8"/>
  <c r="L23" i="8"/>
  <c r="K22" i="8"/>
  <c r="J22" i="8"/>
  <c r="L22" i="8"/>
  <c r="K21" i="8"/>
  <c r="J21" i="8"/>
  <c r="L21" i="8"/>
  <c r="K20" i="8"/>
  <c r="J20" i="8"/>
  <c r="L20" i="8"/>
  <c r="L30" i="8" s="1"/>
  <c r="S17" i="8"/>
  <c r="K16" i="8"/>
  <c r="J16" i="8"/>
  <c r="P16" i="8"/>
  <c r="L16" i="8"/>
  <c r="K15" i="8"/>
  <c r="J15" i="8"/>
  <c r="M15" i="8"/>
  <c r="K14" i="8"/>
  <c r="J14" i="8"/>
  <c r="P14" i="8"/>
  <c r="L14" i="8"/>
  <c r="K13" i="8"/>
  <c r="J13" i="8"/>
  <c r="P13" i="8"/>
  <c r="L13" i="8"/>
  <c r="K12" i="8"/>
  <c r="J12" i="8"/>
  <c r="P12" i="8"/>
  <c r="L12" i="8"/>
  <c r="K11" i="8"/>
  <c r="J11" i="8"/>
  <c r="P11" i="8"/>
  <c r="L11" i="8"/>
  <c r="Z104" i="5"/>
  <c r="F25" i="4"/>
  <c r="S101" i="5"/>
  <c r="M101" i="5"/>
  <c r="K100" i="5"/>
  <c r="J100" i="5"/>
  <c r="P100" i="5"/>
  <c r="P101" i="5" s="1"/>
  <c r="E25" i="4" s="1"/>
  <c r="L100" i="5"/>
  <c r="L101" i="5" s="1"/>
  <c r="S97" i="5"/>
  <c r="F24" i="4" s="1"/>
  <c r="M97" i="5"/>
  <c r="K96" i="5"/>
  <c r="J96" i="5"/>
  <c r="P96" i="5"/>
  <c r="L96" i="5"/>
  <c r="K95" i="5"/>
  <c r="J95" i="5"/>
  <c r="P95" i="5"/>
  <c r="L95" i="5"/>
  <c r="L97" i="5" s="1"/>
  <c r="K91" i="5"/>
  <c r="J91" i="5"/>
  <c r="L91" i="5"/>
  <c r="K90" i="5"/>
  <c r="J90" i="5"/>
  <c r="M90" i="5"/>
  <c r="K89" i="5"/>
  <c r="J89" i="5"/>
  <c r="P89" i="5"/>
  <c r="L89" i="5"/>
  <c r="K88" i="5"/>
  <c r="J88" i="5"/>
  <c r="P88" i="5"/>
  <c r="P92" i="5" s="1"/>
  <c r="E23" i="4" s="1"/>
  <c r="M88" i="5"/>
  <c r="K87" i="5"/>
  <c r="J87" i="5"/>
  <c r="P87" i="5"/>
  <c r="L87" i="5"/>
  <c r="K86" i="5"/>
  <c r="J86" i="5"/>
  <c r="S86" i="5"/>
  <c r="S92" i="5" s="1"/>
  <c r="F23" i="4" s="1"/>
  <c r="L86" i="5"/>
  <c r="K85" i="5"/>
  <c r="J85" i="5"/>
  <c r="L85" i="5"/>
  <c r="S82" i="5"/>
  <c r="F22" i="4" s="1"/>
  <c r="K81" i="5"/>
  <c r="J81" i="5"/>
  <c r="L81" i="5"/>
  <c r="K80" i="5"/>
  <c r="J80" i="5"/>
  <c r="P80" i="5"/>
  <c r="M80" i="5"/>
  <c r="M82" i="5" s="1"/>
  <c r="K79" i="5"/>
  <c r="J79" i="5"/>
  <c r="P79" i="5"/>
  <c r="L79" i="5"/>
  <c r="L82" i="5" s="1"/>
  <c r="F21" i="4"/>
  <c r="S76" i="5"/>
  <c r="P76" i="5"/>
  <c r="E21" i="4" s="1"/>
  <c r="K75" i="5"/>
  <c r="J75" i="5"/>
  <c r="L75" i="5"/>
  <c r="K74" i="5"/>
  <c r="J74" i="5"/>
  <c r="P74" i="5"/>
  <c r="M74" i="5"/>
  <c r="K73" i="5"/>
  <c r="J73" i="5"/>
  <c r="L73" i="5"/>
  <c r="F20" i="4"/>
  <c r="M70" i="5"/>
  <c r="K69" i="5"/>
  <c r="J69" i="5"/>
  <c r="L69" i="5"/>
  <c r="K68" i="5"/>
  <c r="J68" i="5"/>
  <c r="P68" i="5"/>
  <c r="P70" i="5" s="1"/>
  <c r="E20" i="4" s="1"/>
  <c r="L68" i="5"/>
  <c r="K67" i="5"/>
  <c r="J67" i="5"/>
  <c r="S67" i="5"/>
  <c r="S70" i="5" s="1"/>
  <c r="L67" i="5"/>
  <c r="L70" i="5" s="1"/>
  <c r="K63" i="5"/>
  <c r="J63" i="5"/>
  <c r="P63" i="5"/>
  <c r="P64" i="5" s="1"/>
  <c r="E19" i="4" s="1"/>
  <c r="M63" i="5"/>
  <c r="M64" i="5" s="1"/>
  <c r="K62" i="5"/>
  <c r="J62" i="5"/>
  <c r="S62" i="5"/>
  <c r="S64" i="5" s="1"/>
  <c r="F19" i="4" s="1"/>
  <c r="L62" i="5"/>
  <c r="K61" i="5"/>
  <c r="J61" i="5"/>
  <c r="L61" i="5"/>
  <c r="K60" i="5"/>
  <c r="J60" i="5"/>
  <c r="L60" i="5"/>
  <c r="K59" i="5"/>
  <c r="J59" i="5"/>
  <c r="L59" i="5"/>
  <c r="K58" i="5"/>
  <c r="J58" i="5"/>
  <c r="L58" i="5"/>
  <c r="L64" i="5" s="1"/>
  <c r="S55" i="5"/>
  <c r="F18" i="4" s="1"/>
  <c r="K54" i="5"/>
  <c r="J54" i="5"/>
  <c r="P54" i="5"/>
  <c r="M54" i="5"/>
  <c r="K53" i="5"/>
  <c r="J53" i="5"/>
  <c r="L53" i="5"/>
  <c r="K52" i="5"/>
  <c r="J52" i="5"/>
  <c r="P52" i="5"/>
  <c r="M52" i="5"/>
  <c r="K51" i="5"/>
  <c r="J51" i="5"/>
  <c r="L51" i="5"/>
  <c r="K50" i="5"/>
  <c r="J50" i="5"/>
  <c r="P50" i="5"/>
  <c r="M50" i="5"/>
  <c r="K49" i="5"/>
  <c r="J49" i="5"/>
  <c r="P49" i="5"/>
  <c r="L49" i="5"/>
  <c r="K48" i="5"/>
  <c r="J48" i="5"/>
  <c r="P48" i="5"/>
  <c r="L48" i="5"/>
  <c r="M45" i="5"/>
  <c r="K44" i="5"/>
  <c r="J44" i="5"/>
  <c r="L44" i="5"/>
  <c r="K43" i="5"/>
  <c r="J43" i="5"/>
  <c r="S43" i="5"/>
  <c r="P43" i="5"/>
  <c r="L43" i="5"/>
  <c r="K42" i="5"/>
  <c r="J42" i="5"/>
  <c r="L42" i="5"/>
  <c r="K41" i="5"/>
  <c r="J41" i="5"/>
  <c r="L41" i="5"/>
  <c r="K40" i="5"/>
  <c r="J40" i="5"/>
  <c r="P40" i="5"/>
  <c r="P45" i="5" s="1"/>
  <c r="E17" i="4" s="1"/>
  <c r="L40" i="5"/>
  <c r="S34" i="5"/>
  <c r="F13" i="4" s="1"/>
  <c r="P34" i="5"/>
  <c r="E13" i="4" s="1"/>
  <c r="M34" i="5"/>
  <c r="K33" i="5"/>
  <c r="J33" i="5"/>
  <c r="L33" i="5"/>
  <c r="L34" i="5" s="1"/>
  <c r="M30" i="5"/>
  <c r="K29" i="5"/>
  <c r="J29" i="5"/>
  <c r="L29" i="5"/>
  <c r="K28" i="5"/>
  <c r="J28" i="5"/>
  <c r="S28" i="5"/>
  <c r="S30" i="5" s="1"/>
  <c r="F12" i="4" s="1"/>
  <c r="P28" i="5"/>
  <c r="P30" i="5" s="1"/>
  <c r="E12" i="4" s="1"/>
  <c r="L28" i="5"/>
  <c r="K27" i="5"/>
  <c r="J27" i="5"/>
  <c r="L27" i="5"/>
  <c r="K26" i="5"/>
  <c r="J26" i="5"/>
  <c r="L26" i="5"/>
  <c r="K25" i="5"/>
  <c r="J25" i="5"/>
  <c r="L25" i="5"/>
  <c r="K24" i="5"/>
  <c r="J24" i="5"/>
  <c r="L24" i="5"/>
  <c r="K23" i="5"/>
  <c r="J23" i="5"/>
  <c r="L23" i="5"/>
  <c r="K22" i="5"/>
  <c r="J22" i="5"/>
  <c r="L22" i="5"/>
  <c r="K21" i="5"/>
  <c r="J21" i="5"/>
  <c r="L21" i="5"/>
  <c r="K20" i="5"/>
  <c r="J20" i="5"/>
  <c r="L20" i="5"/>
  <c r="L30" i="5" s="1"/>
  <c r="S17" i="5"/>
  <c r="K16" i="5"/>
  <c r="J16" i="5"/>
  <c r="P16" i="5"/>
  <c r="L16" i="5"/>
  <c r="K15" i="5"/>
  <c r="J15" i="5"/>
  <c r="M15" i="5"/>
  <c r="K14" i="5"/>
  <c r="J14" i="5"/>
  <c r="P14" i="5"/>
  <c r="L14" i="5"/>
  <c r="K13" i="5"/>
  <c r="J13" i="5"/>
  <c r="P13" i="5"/>
  <c r="L13" i="5"/>
  <c r="K12" i="5"/>
  <c r="J12" i="5"/>
  <c r="P12" i="5"/>
  <c r="L12" i="5"/>
  <c r="K11" i="5"/>
  <c r="J11" i="5"/>
  <c r="P11" i="5"/>
  <c r="L11" i="5"/>
  <c r="M92" i="5" l="1"/>
  <c r="L45" i="14"/>
  <c r="L64" i="14"/>
  <c r="L76" i="14"/>
  <c r="L66" i="11"/>
  <c r="L82" i="8"/>
  <c r="M64" i="8"/>
  <c r="M92" i="8"/>
  <c r="S76" i="11"/>
  <c r="F23" i="10" s="1"/>
  <c r="F17" i="10"/>
  <c r="K15" i="17"/>
  <c r="K11" i="1" s="1"/>
  <c r="K104" i="5"/>
  <c r="K7" i="1" s="1"/>
  <c r="L55" i="5"/>
  <c r="P55" i="5"/>
  <c r="E18" i="4" s="1"/>
  <c r="M55" i="5"/>
  <c r="M82" i="8"/>
  <c r="K104" i="14"/>
  <c r="K10" i="1" s="1"/>
  <c r="L76" i="5"/>
  <c r="M76" i="5"/>
  <c r="P82" i="5"/>
  <c r="E22" i="4" s="1"/>
  <c r="L92" i="5"/>
  <c r="K104" i="8"/>
  <c r="K8" i="1" s="1"/>
  <c r="L55" i="8"/>
  <c r="P55" i="8"/>
  <c r="E18" i="7" s="1"/>
  <c r="M55" i="8"/>
  <c r="M103" i="8" s="1"/>
  <c r="P92" i="8"/>
  <c r="E23" i="7" s="1"/>
  <c r="L97" i="8"/>
  <c r="K77" i="11"/>
  <c r="K9" i="1" s="1"/>
  <c r="L56" i="11"/>
  <c r="P56" i="11"/>
  <c r="E19" i="10" s="1"/>
  <c r="M56" i="11"/>
  <c r="L55" i="14"/>
  <c r="L70" i="14"/>
  <c r="L82" i="14"/>
  <c r="L92" i="14"/>
  <c r="P92" i="14"/>
  <c r="E23" i="13" s="1"/>
  <c r="L97" i="14"/>
  <c r="L12" i="17"/>
  <c r="F11" i="16"/>
  <c r="P14" i="17"/>
  <c r="E12" i="16" s="1"/>
  <c r="M15" i="17"/>
  <c r="S15" i="17"/>
  <c r="F14" i="16" s="1"/>
  <c r="E11" i="16"/>
  <c r="L17" i="14"/>
  <c r="P45" i="14"/>
  <c r="E17" i="13" s="1"/>
  <c r="M55" i="14"/>
  <c r="M76" i="14"/>
  <c r="M92" i="14"/>
  <c r="M17" i="14"/>
  <c r="P17" i="14"/>
  <c r="E11" i="13" s="1"/>
  <c r="F11" i="13"/>
  <c r="S45" i="14"/>
  <c r="F17" i="13" s="1"/>
  <c r="P17" i="11"/>
  <c r="E11" i="10" s="1"/>
  <c r="P36" i="11"/>
  <c r="E14" i="10" s="1"/>
  <c r="E17" i="10"/>
  <c r="L17" i="11"/>
  <c r="S36" i="11"/>
  <c r="F14" i="10" s="1"/>
  <c r="F11" i="10"/>
  <c r="S77" i="11"/>
  <c r="F25" i="10" s="1"/>
  <c r="L42" i="11"/>
  <c r="L76" i="11"/>
  <c r="M49" i="11"/>
  <c r="M17" i="11"/>
  <c r="M36" i="11" s="1"/>
  <c r="P17" i="8"/>
  <c r="E11" i="7" s="1"/>
  <c r="P36" i="8"/>
  <c r="E14" i="7" s="1"/>
  <c r="L17" i="8"/>
  <c r="S36" i="8"/>
  <c r="F14" i="7" s="1"/>
  <c r="F11" i="7"/>
  <c r="L45" i="8"/>
  <c r="P97" i="8"/>
  <c r="E24" i="7" s="1"/>
  <c r="M17" i="8"/>
  <c r="S45" i="8"/>
  <c r="F17" i="7" s="1"/>
  <c r="P17" i="5"/>
  <c r="E11" i="4" s="1"/>
  <c r="P36" i="5"/>
  <c r="E14" i="4" s="1"/>
  <c r="L17" i="5"/>
  <c r="S36" i="5"/>
  <c r="F14" i="4" s="1"/>
  <c r="F11" i="4"/>
  <c r="L45" i="5"/>
  <c r="P103" i="5"/>
  <c r="E26" i="4" s="1"/>
  <c r="P97" i="5"/>
  <c r="E24" i="4" s="1"/>
  <c r="M17" i="5"/>
  <c r="S45" i="5"/>
  <c r="F17" i="4" s="1"/>
  <c r="P103" i="8" l="1"/>
  <c r="E26" i="7" s="1"/>
  <c r="P76" i="11"/>
  <c r="E23" i="10" s="1"/>
  <c r="L103" i="14"/>
  <c r="L36" i="14"/>
  <c r="M36" i="14"/>
  <c r="M103" i="5"/>
  <c r="L14" i="17"/>
  <c r="P15" i="17"/>
  <c r="E14" i="16" s="1"/>
  <c r="P36" i="14"/>
  <c r="E14" i="13" s="1"/>
  <c r="M103" i="14"/>
  <c r="P103" i="14"/>
  <c r="E26" i="13" s="1"/>
  <c r="S104" i="14"/>
  <c r="F28" i="13" s="1"/>
  <c r="P104" i="14"/>
  <c r="E28" i="13" s="1"/>
  <c r="S103" i="14"/>
  <c r="F26" i="13" s="1"/>
  <c r="M77" i="11"/>
  <c r="M76" i="11"/>
  <c r="L36" i="11"/>
  <c r="P104" i="8"/>
  <c r="E28" i="7" s="1"/>
  <c r="L103" i="8"/>
  <c r="M36" i="8"/>
  <c r="M104" i="8" s="1"/>
  <c r="S103" i="8"/>
  <c r="F26" i="7" s="1"/>
  <c r="L36" i="8"/>
  <c r="F23" i="6"/>
  <c r="F24" i="6"/>
  <c r="P104" i="5"/>
  <c r="E28" i="4" s="1"/>
  <c r="L103" i="5"/>
  <c r="M36" i="5"/>
  <c r="S103" i="5"/>
  <c r="F26" i="4" s="1"/>
  <c r="L36" i="5"/>
  <c r="F24" i="3"/>
  <c r="F22" i="3" l="1"/>
  <c r="F22" i="6"/>
  <c r="L104" i="8"/>
  <c r="P77" i="11"/>
  <c r="E25" i="10" s="1"/>
  <c r="L104" i="14"/>
  <c r="L15" i="17"/>
  <c r="M104" i="14"/>
  <c r="L77" i="11"/>
  <c r="S104" i="8"/>
  <c r="F28" i="7" s="1"/>
  <c r="S104" i="5"/>
  <c r="F28" i="4" s="1"/>
  <c r="L104" i="5"/>
  <c r="M104" i="5"/>
  <c r="F23" i="3"/>
</calcChain>
</file>

<file path=xl/sharedStrings.xml><?xml version="1.0" encoding="utf-8"?>
<sst xmlns="http://schemas.openxmlformats.org/spreadsheetml/2006/main" count="1528" uniqueCount="264">
  <si>
    <t>Rekapitulácia rozpočtu</t>
  </si>
  <si>
    <t>Stavba ZŠ Vyšný Žipov - Stavebné úpravy učební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</si>
  <si>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</si>
  <si>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</si>
  <si>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</si>
  <si>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</si>
  <si>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</si>
  <si>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</si>
  <si>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</si>
  <si>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</si>
  <si>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</si>
  <si>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</si>
  <si>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A - Učebňa IKT - stavebná časť</t>
  </si>
  <si>
    <t>B - Polytechnická učebňa - stavebná časť</t>
  </si>
  <si>
    <t xml:space="preserve"> D - Zhromažďovací priestor - stavebná časť</t>
  </si>
  <si>
    <t>C - Učebňa pestovateľských prác - stavebná časť - neopravnený náklad</t>
  </si>
  <si>
    <t>Elektroinštalácia</t>
  </si>
  <si>
    <t>Krycí list rozpočtu</t>
  </si>
  <si>
    <t xml:space="preserve">Miesto:  </t>
  </si>
  <si>
    <t>Objekt A - Učebňa IKT - stavebná časť</t>
  </si>
  <si>
    <t xml:space="preserve">Ks: </t>
  </si>
  <si>
    <t xml:space="preserve">Zákazka: </t>
  </si>
  <si>
    <t xml:space="preserve">Dňa </t>
  </si>
  <si>
    <t>Odberateľ: Obec Vyšný Žipov</t>
  </si>
  <si>
    <t xml:space="preserve">IČO: </t>
  </si>
  <si>
    <t xml:space="preserve">DIČ: </t>
  </si>
  <si>
    <t xml:space="preserve">Dodávateľ: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</si>
  <si>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</si>
  <si>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</si>
  <si>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</si>
  <si>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</si>
  <si>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</si>
  <si>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</si>
  <si>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</si>
  <si>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</si>
  <si>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</si>
  <si>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</si>
  <si>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</si>
  <si>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</si>
  <si>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</si>
  <si>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</si>
  <si>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</si>
  <si>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</si>
  <si>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</si>
  <si>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</si>
  <si>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</si>
  <si>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</si>
  <si>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</si>
  <si>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</si>
  <si>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</si>
  <si>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</si>
  <si>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</si>
  <si>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</si>
  <si>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</si>
  <si>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</si>
  <si>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</si>
  <si>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</si>
  <si>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</si>
  <si>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</si>
  <si>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</si>
  <si>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</si>
  <si>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</si>
  <si>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</si>
  <si>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</si>
  <si>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</si>
  <si>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</si>
  <si>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</si>
  <si>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</si>
  <si>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ÚSTREDNÉ VYKUROVANIE-ROZVOD POTRUBIA</t>
  </si>
  <si>
    <t>ÚSTREDNÉ VYKUROVANIE-ARMATÚRY</t>
  </si>
  <si>
    <t>ÚSTREDNÉ VYKUROVANIE-VYKUROVACIE TELESÁ</t>
  </si>
  <si>
    <t>KONŠTRUKCIE KLAMPIARSKE</t>
  </si>
  <si>
    <t>KONŠTRUKCIE STOLÁRSKE</t>
  </si>
  <si>
    <t>KOVOVÉ DOPLNKOVÉ KONŠTRUKCIE</t>
  </si>
  <si>
    <t>PODLAHY POVLAKOVÉ</t>
  </si>
  <si>
    <t>NÁTERY</t>
  </si>
  <si>
    <t>MAĽBY</t>
  </si>
  <si>
    <t>Celkom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</si>
  <si>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</si>
  <si>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</si>
  <si>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</si>
  <si>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</si>
  <si>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</si>
  <si>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</si>
  <si>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</si>
  <si>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</si>
  <si>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</si>
  <si>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</si>
  <si>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14/C 1</t>
  </si>
  <si>
    <t xml:space="preserve"> 612421331</t>
  </si>
  <si>
    <t>Oprava vnútorných vápenných omietok stien, v množstve opravenej plochy nad 10 do 30 % štukových</t>
  </si>
  <si>
    <t>m2</t>
  </si>
  <si>
    <t xml:space="preserve"> 611421331</t>
  </si>
  <si>
    <t>Oprava omietok stropov v množstve do 30 % štukových</t>
  </si>
  <si>
    <t xml:space="preserve"> 11/A 1</t>
  </si>
  <si>
    <t xml:space="preserve"> 632477002</t>
  </si>
  <si>
    <t>Samonivelizačná podlaha hr. do 10 mm (NIVELIT)</t>
  </si>
  <si>
    <t xml:space="preserve"> 648991113</t>
  </si>
  <si>
    <t>Osadenie parapetných dosiek z plastických a poloplast. hmôt, š. nad 200 mm</t>
  </si>
  <si>
    <t>m</t>
  </si>
  <si>
    <t>P/PC</t>
  </si>
  <si>
    <t xml:space="preserve"> 283413340</t>
  </si>
  <si>
    <t>Plastová parapetná doska biela vnútorná š. 250 mm</t>
  </si>
  <si>
    <t xml:space="preserve"> 632451021</t>
  </si>
  <si>
    <t>Vyrovnávací poter muriva MC 15 hr 20 mm</t>
  </si>
  <si>
    <t xml:space="preserve"> 952901111</t>
  </si>
  <si>
    <t>Vyčistenie budov pri výške podlaží do 4m</t>
  </si>
  <si>
    <t xml:space="preserve"> 13/B 1</t>
  </si>
  <si>
    <t xml:space="preserve"> SKLADKA</t>
  </si>
  <si>
    <t>Poplatok za uloženie sute na skládku</t>
  </si>
  <si>
    <t>T</t>
  </si>
  <si>
    <t>221/B 1</t>
  </si>
  <si>
    <t xml:space="preserve"> 979087212</t>
  </si>
  <si>
    <t>Nakladanie na dopravné prostriedky pre vodorovnú dopravu sutiny</t>
  </si>
  <si>
    <t>t</t>
  </si>
  <si>
    <t>321/B 1</t>
  </si>
  <si>
    <t xml:space="preserve"> 979082319</t>
  </si>
  <si>
    <t>Príplatok k cenám za každých ďalších aj začatých 1000 m</t>
  </si>
  <si>
    <t xml:space="preserve"> 979082315</t>
  </si>
  <si>
    <t>Vodorovná doprava sutiny a vybúraných hmôt bez naloženia ale so zložením do 3000 m</t>
  </si>
  <si>
    <t xml:space="preserve"> 979082121</t>
  </si>
  <si>
    <t>Vnútrostavenisková doprava sutiny a vybúraných hmôt za každých ďalších 5 m</t>
  </si>
  <si>
    <t xml:space="preserve"> 979082111</t>
  </si>
  <si>
    <t>Vnútrostavenisková doprava sutiny a vybúraných hmôt do 10 m</t>
  </si>
  <si>
    <t xml:space="preserve"> 968061112</t>
  </si>
  <si>
    <t>Vyvesenie alebo zavesenie dreveného alebo kov.okenného krídla do 1,5 m2</t>
  </si>
  <si>
    <t>kus</t>
  </si>
  <si>
    <t xml:space="preserve"> 968062356</t>
  </si>
  <si>
    <t>Vybúranie drevených a kovových rámov okien dvojitých alebo zdvojených, plochy do 4 m2 -0,054 t</t>
  </si>
  <si>
    <t xml:space="preserve"> 968061125</t>
  </si>
  <si>
    <t>Vyvesenie alebo zavesenie dreveného alebo kov.dverného krídla do 2 m2</t>
  </si>
  <si>
    <t xml:space="preserve"> 999281111</t>
  </si>
  <si>
    <t>Presun hmôt pre opravy a údržbu objektov vrátane vonkajších plášťov výšky do 25 m</t>
  </si>
  <si>
    <t>731/A 3</t>
  </si>
  <si>
    <t xml:space="preserve"> 733111103</t>
  </si>
  <si>
    <t>Potrubie z rúrok závitových oceľových bezšvových bežných DN 15</t>
  </si>
  <si>
    <t xml:space="preserve"> 733113113</t>
  </si>
  <si>
    <t>Potrubie z rúrok závitových Príplatok k cene za zhotovenie prípojky z oceľ. rúrok závitových DN 15</t>
  </si>
  <si>
    <t>731/B 3</t>
  </si>
  <si>
    <t xml:space="preserve"> 733890801</t>
  </si>
  <si>
    <t>Vnútrostav. premiestnenie vybúraných hmôt rozvodov potrubia vodorovne do 100 m z obj. výš. do 6 m</t>
  </si>
  <si>
    <t xml:space="preserve"> 733110803</t>
  </si>
  <si>
    <t>Demontáž potrubia z oceľových rúrok závitových do DN 15,  -0,00100t</t>
  </si>
  <si>
    <t xml:space="preserve"> 998733101</t>
  </si>
  <si>
    <t>Presun hmôt pre rozvody potrubia v objektoch výšky do 6 m</t>
  </si>
  <si>
    <t>731/A 4</t>
  </si>
  <si>
    <t xml:space="preserve"> 734209112</t>
  </si>
  <si>
    <t>Montáž závitovej armatúry s 2 závitmi do G 1/2</t>
  </si>
  <si>
    <t>731/B 4</t>
  </si>
  <si>
    <t xml:space="preserve"> 734200821</t>
  </si>
  <si>
    <t>Demontáž armatúry závitovej s dvomi závitmi do G 1/2</t>
  </si>
  <si>
    <t>S/S50</t>
  </si>
  <si>
    <t xml:space="preserve"> 5510124100</t>
  </si>
  <si>
    <t>Ventil radiátorový termostatický  G 1/2</t>
  </si>
  <si>
    <t xml:space="preserve"> 734223208</t>
  </si>
  <si>
    <t xml:space="preserve">Montáž termostatickej hlavice </t>
  </si>
  <si>
    <t>súb</t>
  </si>
  <si>
    <t>S/S40</t>
  </si>
  <si>
    <t xml:space="preserve"> 4848903450</t>
  </si>
  <si>
    <t xml:space="preserve">Armatúry a príslušenstvo vykurovania-Termostatická hlavica </t>
  </si>
  <si>
    <t xml:space="preserve"> 998734101</t>
  </si>
  <si>
    <t>Presun hmôt pre armatúry v objektoch výšky do 6 m</t>
  </si>
  <si>
    <t xml:space="preserve"> 5512113200</t>
  </si>
  <si>
    <t>Ventil radiátorový spätny  G 1/2</t>
  </si>
  <si>
    <t>731/A 5</t>
  </si>
  <si>
    <t xml:space="preserve"> 735158120</t>
  </si>
  <si>
    <t>Vykurovacie telesá panelové,tlaková skúška telesa vodou   dvojradového</t>
  </si>
  <si>
    <t xml:space="preserve"> 735159230</t>
  </si>
  <si>
    <t>Montáž vykurovacieho telesa panelového dvojradového do 1980mm</t>
  </si>
  <si>
    <t xml:space="preserve"> 998735101</t>
  </si>
  <si>
    <t>Presun hmôt pre vykurovacie telesá v objektoch výšky do 6 m</t>
  </si>
  <si>
    <t>731/B 5</t>
  </si>
  <si>
    <t xml:space="preserve"> 735890801</t>
  </si>
  <si>
    <t>Vnútrostaveniskové premiestnenie vybúraných hmôt vykurovacích telies do 6m</t>
  </si>
  <si>
    <t xml:space="preserve"> 735111810</t>
  </si>
  <si>
    <t>Demontáž vykurovacích telies liatinových článkových</t>
  </si>
  <si>
    <t xml:space="preserve"> 4845401000</t>
  </si>
  <si>
    <t>Radiátor KORAD 22 VK 1800/600 alebo ekvivalent ,  s rýchlomontážnou sadou, odvzdušňovacou sadou a záslepkou</t>
  </si>
  <si>
    <t>764/B 1</t>
  </si>
  <si>
    <t xml:space="preserve"> 764410850</t>
  </si>
  <si>
    <t>Demontáž oplechovania parapetov rš od 100 do 330 mm 0,00135t</t>
  </si>
  <si>
    <t>764/A 6</t>
  </si>
  <si>
    <t xml:space="preserve"> 764711114</t>
  </si>
  <si>
    <t>Oplechovanie parapetov z plechu lakoplastovaného  rš 250 mm</t>
  </si>
  <si>
    <t>764/A 7</t>
  </si>
  <si>
    <t xml:space="preserve"> 998764101</t>
  </si>
  <si>
    <t>Presun hmôt pre konštrukcie klampiarske v objektoch výšky do 6 m</t>
  </si>
  <si>
    <t>766/A 1</t>
  </si>
  <si>
    <t xml:space="preserve"> 766661112</t>
  </si>
  <si>
    <t>Montáž dverového krídla kompletiz.otváravého do  oceľovej alebo fošňovej zárubne,jednokrídlové</t>
  </si>
  <si>
    <t>P/PE</t>
  </si>
  <si>
    <t xml:space="preserve"> 6117103101,2</t>
  </si>
  <si>
    <t>Dvere  vnútorné, z MDF 800x1970 mm, dýha svetlý dub, kovanie štandard, označenie 104</t>
  </si>
  <si>
    <t>ks</t>
  </si>
  <si>
    <t xml:space="preserve"> 998766101</t>
  </si>
  <si>
    <t>Presun hmot pre konštrukcie stolárske v objektoch výšky do 6 m</t>
  </si>
  <si>
    <t>767/A 1</t>
  </si>
  <si>
    <t xml:space="preserve"> OKNO</t>
  </si>
  <si>
    <t>Montáž okien a dverí  plastových do PUR peny s opravou ostení a nadpraží</t>
  </si>
  <si>
    <t>M</t>
  </si>
  <si>
    <t xml:space="preserve"> OSV</t>
  </si>
  <si>
    <t>Plastové okno šesťkom. profil, izol. trojsklo, dvojkrídlové O+OS, so stredovým stĺpikom, 1950x1250 mm, označenie 101</t>
  </si>
  <si>
    <t>767/A 3</t>
  </si>
  <si>
    <t xml:space="preserve"> 998767101</t>
  </si>
  <si>
    <t>Presun hmôt pre kovové stavebné doplnkové konštrukcie v objektoch výšky do 6 m</t>
  </si>
  <si>
    <t>775/B 2</t>
  </si>
  <si>
    <t xml:space="preserve"> 776401800</t>
  </si>
  <si>
    <t>Demontáž soklíkov alebo líšt gumových alebo z PVC</t>
  </si>
  <si>
    <t xml:space="preserve"> 776511820</t>
  </si>
  <si>
    <t>Odstránenie povlakových podláh z nášľapnej plochy lepených s podložkou</t>
  </si>
  <si>
    <t>775/A 2</t>
  </si>
  <si>
    <t xml:space="preserve"> 776552000</t>
  </si>
  <si>
    <t>Lepenie povlakových podláh so zváraním</t>
  </si>
  <si>
    <t>S/S20</t>
  </si>
  <si>
    <t xml:space="preserve"> 2841291500</t>
  </si>
  <si>
    <t xml:space="preserve"> 776411000</t>
  </si>
  <si>
    <t>Lepenie podlahových soklíkov alebo líšt gumových</t>
  </si>
  <si>
    <t xml:space="preserve"> 2841292501,2</t>
  </si>
  <si>
    <t xml:space="preserve"> 998776101</t>
  </si>
  <si>
    <t>Presun hmôt pre podlahy povlakové v objektoch výšky do   6 m</t>
  </si>
  <si>
    <t>783/A 1</t>
  </si>
  <si>
    <t xml:space="preserve"> 783812120</t>
  </si>
  <si>
    <t xml:space="preserve">Nátery emailové omietok stien dvojnás. </t>
  </si>
  <si>
    <t xml:space="preserve"> 783424340</t>
  </si>
  <si>
    <t>Nátery kov.potr. syntet. do DN 50 mm farby dvojnás. 1x email a základný náter</t>
  </si>
  <si>
    <t>784/A 1</t>
  </si>
  <si>
    <t xml:space="preserve"> 784453911</t>
  </si>
  <si>
    <t>Objekt B - Polytechnická učebňa - stavebná časť</t>
  </si>
  <si>
    <t>Objekt  D - Zhromažďovací priestor - stavebná časť</t>
  </si>
  <si>
    <t xml:space="preserve"> 968062455</t>
  </si>
  <si>
    <t>Vybúranie drevených a kovových dverových zárubní -0,082 t</t>
  </si>
  <si>
    <t xml:space="preserve"> 962081131</t>
  </si>
  <si>
    <t>Búranie muriva priečok zo sklenených tvárnic, hr. do 100 mm -0,055 t</t>
  </si>
  <si>
    <t xml:space="preserve"> 6117103128O</t>
  </si>
  <si>
    <t>Dvere  vnútorné, z MDF 600x1970 mm, dýha svetlý dub, kovanie štandard, označenie 105</t>
  </si>
  <si>
    <t xml:space="preserve"> 283413344</t>
  </si>
  <si>
    <t>Plastové okno šesťkom. profil, izol. trojsklo, jednokrídlové OS, 550x1550 mm, označenie 102</t>
  </si>
  <si>
    <t xml:space="preserve"> 283413345</t>
  </si>
  <si>
    <t>Plastové dvere vxgodové  šesťkom. profil, izol. trojsklo, dvojkrídlové S, 1350x2100 mm, označenie 103</t>
  </si>
  <si>
    <t>Objekt C - Učebňa pestovateľských prác - stavebná časť - neopravnený náklad</t>
  </si>
  <si>
    <t>Objekt Elektroinštalácia</t>
  </si>
  <si>
    <t>Montážne práce</t>
  </si>
  <si>
    <t>M-21 ELEKTROMONTÁŽE</t>
  </si>
  <si>
    <t>R/R 0</t>
  </si>
  <si>
    <t xml:space="preserve"> 915020201</t>
  </si>
  <si>
    <t>ELI - viď podrobný rozpočet</t>
  </si>
  <si>
    <t>kpl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</si>
  <si>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</si>
  <si>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</si>
  <si>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</si>
  <si>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</si>
  <si>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</si>
  <si>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Soklik PVC hr. 2 až 2,5 mm, tr. záťaže 42-43, rozmer 30x30 mm</t>
  </si>
  <si>
    <t>Maľby v obyv. pr. z maliar. zmesí Primalex dvojnásobné jednofarebné biele s obrúsením výšky do 3,80 m</t>
  </si>
  <si>
    <t>Maľby v obyv. pr. z maliar. zmesí Primalex dvojnásobné jednofarebné biele  s obrúsením výšky do 3,80 m</t>
  </si>
  <si>
    <t>Maľby v obyv. pr. z maliar. zmesí Primalex dvojnásobné jednofarebné niele s obrúsením výšky do 3,80 m</t>
  </si>
  <si>
    <t>Podlahovina DIAMOND FORTE S-Vinyl CONTRACT alebo ekvivalent, farba hnedá, hr. 2,0 mm, nášľapná vrstva 0,7 mm, štruktúrovaný povrch, antibakteriálna úprava, tr. záťaže 34</t>
  </si>
  <si>
    <t>D - Zhromažďovací priestor - stavebná časť</t>
  </si>
  <si>
    <t xml:space="preserve">Spracoval: </t>
  </si>
  <si>
    <t>Projektant:</t>
  </si>
  <si>
    <t xml:space="preserve">Dátum: </t>
  </si>
  <si>
    <t>Dátum:</t>
  </si>
  <si>
    <t xml:space="preserve">Projektant: </t>
  </si>
  <si>
    <t>Spracoval: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</si>
</sst>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1"/>
  <sheetViews>
    <sheetView workbookViewId="0">
      <selection activeCell="C17" sqref="C17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/>
      <c r="C7" s="179"/>
      <c r="D7" s="179"/>
      <c r="E7" s="179"/>
      <c r="F7" s="179"/>
      <c r="G7" s="179"/>
      <c r="K7">
        <f>'SO 12017'!K104</f>
        <v>0</v>
      </c>
      <c r="Q7">
        <v>30.126000000000001</v>
      </c>
    </row>
    <row r="8" spans="1:26" x14ac:dyDescent="0.25">
      <c r="A8" s="178" t="s">
        <v>13</v>
      </c>
      <c r="B8" s="179"/>
      <c r="C8" s="179"/>
      <c r="D8" s="179"/>
      <c r="E8" s="179"/>
      <c r="F8" s="179"/>
      <c r="G8" s="179"/>
      <c r="K8">
        <f>'SO 12018'!K104</f>
        <v>0</v>
      </c>
      <c r="Q8">
        <v>30.126000000000001</v>
      </c>
    </row>
    <row r="9" spans="1:26" x14ac:dyDescent="0.25">
      <c r="A9" s="178" t="s">
        <v>257</v>
      </c>
      <c r="B9" s="179"/>
      <c r="C9" s="179"/>
      <c r="D9" s="179"/>
      <c r="E9" s="179"/>
      <c r="F9" s="179"/>
      <c r="G9" s="179"/>
      <c r="K9">
        <f>'SO 12019'!K77</f>
        <v>0</v>
      </c>
      <c r="Q9">
        <v>30.126000000000001</v>
      </c>
    </row>
    <row r="10" spans="1:26" x14ac:dyDescent="0.25">
      <c r="A10" s="178" t="s">
        <v>15</v>
      </c>
      <c r="B10" s="179"/>
      <c r="C10" s="179"/>
      <c r="D10" s="179"/>
      <c r="E10" s="179"/>
      <c r="F10" s="179"/>
      <c r="G10" s="179"/>
      <c r="K10">
        <f>'SO 12023'!K104</f>
        <v>0</v>
      </c>
      <c r="Q10">
        <v>30.126000000000001</v>
      </c>
    </row>
    <row r="11" spans="1:26" x14ac:dyDescent="0.25">
      <c r="A11" s="70" t="s">
        <v>16</v>
      </c>
      <c r="B11" s="77"/>
      <c r="C11" s="77"/>
      <c r="D11" s="77"/>
      <c r="E11" s="77"/>
      <c r="F11" s="77"/>
      <c r="G11" s="77"/>
      <c r="K11">
        <f>'SO 12024'!K15</f>
        <v>0</v>
      </c>
      <c r="Q11">
        <v>30.126000000000001</v>
      </c>
    </row>
    <row r="12" spans="1:26" x14ac:dyDescent="0.25">
      <c r="A12" s="185" t="s">
        <v>247</v>
      </c>
      <c r="B12" s="186"/>
      <c r="C12" s="186"/>
      <c r="D12" s="186"/>
      <c r="E12" s="186"/>
      <c r="F12" s="186"/>
      <c r="G12" s="186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83" t="s">
        <v>248</v>
      </c>
      <c r="B13" s="184"/>
      <c r="C13" s="184"/>
      <c r="D13" s="184"/>
      <c r="E13" s="184"/>
      <c r="F13" s="184"/>
      <c r="G13" s="184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5" t="s">
        <v>249</v>
      </c>
      <c r="B14" s="181"/>
      <c r="C14" s="181"/>
      <c r="D14" s="181"/>
      <c r="E14" s="181"/>
      <c r="F14" s="181"/>
      <c r="G14" s="181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5" t="s">
        <v>250</v>
      </c>
      <c r="B15" s="181"/>
      <c r="C15" s="181"/>
      <c r="D15" s="181"/>
      <c r="E15" s="181"/>
      <c r="F15" s="181"/>
      <c r="G15" s="181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0"/>
      <c r="B20" s="182"/>
      <c r="C20" s="182"/>
      <c r="D20" s="182"/>
      <c r="E20" s="182"/>
      <c r="F20" s="182"/>
      <c r="G20" s="182"/>
    </row>
    <row r="21" spans="1:7" x14ac:dyDescent="0.25">
      <c r="A21" s="10"/>
      <c r="B21" s="182"/>
      <c r="C21" s="182"/>
      <c r="D21" s="182"/>
      <c r="E21" s="182"/>
      <c r="F21" s="182"/>
      <c r="G21" s="182"/>
    </row>
    <row r="22" spans="1:7" x14ac:dyDescent="0.25">
      <c r="A22" s="1"/>
      <c r="B22" s="149"/>
      <c r="C22" s="149"/>
      <c r="D22" s="149"/>
      <c r="E22" s="149"/>
      <c r="F22" s="149"/>
      <c r="G22" s="149"/>
    </row>
    <row r="23" spans="1:7" x14ac:dyDescent="0.25">
      <c r="A23" s="1"/>
      <c r="B23" s="149"/>
      <c r="C23" s="149"/>
      <c r="D23" s="149"/>
      <c r="E23" s="149"/>
      <c r="F23" s="149"/>
      <c r="G23" s="149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B35" s="180"/>
      <c r="C35" s="180"/>
      <c r="D35" s="180"/>
      <c r="E35" s="180"/>
      <c r="F35" s="180"/>
      <c r="G35" s="180"/>
    </row>
    <row r="36" spans="1:7" x14ac:dyDescent="0.25">
      <c r="B36" s="180"/>
      <c r="C36" s="180"/>
      <c r="D36" s="180"/>
      <c r="E36" s="180"/>
      <c r="F36" s="180"/>
      <c r="G36" s="180"/>
    </row>
    <row r="37" spans="1:7" x14ac:dyDescent="0.25">
      <c r="B37" s="180"/>
      <c r="C37" s="180"/>
      <c r="D37" s="180"/>
      <c r="E37" s="180"/>
      <c r="F37" s="180"/>
      <c r="G37" s="180"/>
    </row>
    <row r="38" spans="1:7" x14ac:dyDescent="0.25">
      <c r="B38" s="180"/>
      <c r="C38" s="180"/>
      <c r="D38" s="180"/>
      <c r="E38" s="180"/>
      <c r="F38" s="180"/>
      <c r="G38" s="180"/>
    </row>
    <row r="39" spans="1:7" x14ac:dyDescent="0.25">
      <c r="B39" s="180"/>
      <c r="C39" s="180"/>
      <c r="D39" s="180"/>
      <c r="E39" s="180"/>
      <c r="F39" s="180"/>
      <c r="G39" s="180"/>
    </row>
    <row r="40" spans="1:7" x14ac:dyDescent="0.25">
      <c r="B40" s="180"/>
      <c r="C40" s="180"/>
      <c r="D40" s="180"/>
      <c r="E40" s="180"/>
      <c r="F40" s="180"/>
      <c r="G40" s="180"/>
    </row>
    <row r="41" spans="1:7" x14ac:dyDescent="0.25">
      <c r="B41" s="180"/>
      <c r="C41" s="180"/>
      <c r="D41" s="180"/>
      <c r="E41" s="180"/>
      <c r="F41" s="180"/>
      <c r="G41" s="180"/>
    </row>
    <row r="42" spans="1:7" x14ac:dyDescent="0.25">
      <c r="B42" s="180"/>
      <c r="C42" s="180"/>
      <c r="D42" s="180"/>
      <c r="E42" s="180"/>
      <c r="F42" s="180"/>
      <c r="G42" s="180"/>
    </row>
    <row r="43" spans="1:7" x14ac:dyDescent="0.25">
      <c r="B43" s="180"/>
      <c r="C43" s="180"/>
      <c r="D43" s="180"/>
      <c r="E43" s="180"/>
      <c r="F43" s="180"/>
      <c r="G43" s="180"/>
    </row>
    <row r="44" spans="1:7" x14ac:dyDescent="0.25">
      <c r="B44" s="180"/>
      <c r="C44" s="180"/>
      <c r="D44" s="180"/>
      <c r="E44" s="180"/>
      <c r="F44" s="180"/>
      <c r="G44" s="180"/>
    </row>
    <row r="45" spans="1:7" x14ac:dyDescent="0.25">
      <c r="B45" s="180"/>
      <c r="C45" s="180"/>
      <c r="D45" s="180"/>
      <c r="E45" s="180"/>
      <c r="F45" s="180"/>
      <c r="G45" s="180"/>
    </row>
    <row r="46" spans="1:7" x14ac:dyDescent="0.25">
      <c r="B46" s="180"/>
      <c r="C46" s="180"/>
      <c r="D46" s="180"/>
      <c r="E46" s="180"/>
      <c r="F46" s="180"/>
      <c r="G46" s="180"/>
    </row>
    <row r="47" spans="1:7" x14ac:dyDescent="0.25">
      <c r="B47" s="180"/>
      <c r="C47" s="180"/>
      <c r="D47" s="180"/>
      <c r="E47" s="180"/>
      <c r="F47" s="180"/>
      <c r="G47" s="180"/>
    </row>
    <row r="48" spans="1:7" x14ac:dyDescent="0.25">
      <c r="B48" s="180"/>
      <c r="C48" s="180"/>
      <c r="D48" s="180"/>
      <c r="E48" s="180"/>
      <c r="F48" s="180"/>
      <c r="G48" s="180"/>
    </row>
    <row r="49" spans="2:7" x14ac:dyDescent="0.25">
      <c r="B49" s="180"/>
      <c r="C49" s="180"/>
      <c r="D49" s="180"/>
      <c r="E49" s="180"/>
      <c r="F49" s="180"/>
      <c r="G49" s="180"/>
    </row>
    <row r="50" spans="2:7" x14ac:dyDescent="0.25">
      <c r="B50" s="180"/>
      <c r="C50" s="180"/>
      <c r="D50" s="180"/>
      <c r="E50" s="180"/>
      <c r="F50" s="180"/>
      <c r="G50" s="180"/>
    </row>
    <row r="51" spans="2:7" x14ac:dyDescent="0.25">
      <c r="B51" s="180"/>
      <c r="C51" s="180"/>
      <c r="D51" s="180"/>
      <c r="E51" s="180"/>
      <c r="F51" s="180"/>
      <c r="G51" s="180"/>
    </row>
    <row r="52" spans="2:7" x14ac:dyDescent="0.25">
      <c r="B52" s="180"/>
      <c r="C52" s="180"/>
      <c r="D52" s="180"/>
      <c r="E52" s="180"/>
      <c r="F52" s="180"/>
      <c r="G52" s="180"/>
    </row>
    <row r="53" spans="2:7" x14ac:dyDescent="0.25">
      <c r="B53" s="180"/>
      <c r="C53" s="180"/>
      <c r="D53" s="180"/>
      <c r="E53" s="180"/>
      <c r="F53" s="180"/>
      <c r="G53" s="180"/>
    </row>
    <row r="54" spans="2:7" x14ac:dyDescent="0.25">
      <c r="B54" s="180"/>
      <c r="C54" s="180"/>
      <c r="D54" s="180"/>
      <c r="E54" s="180"/>
      <c r="F54" s="180"/>
      <c r="G54" s="180"/>
    </row>
    <row r="55" spans="2:7" x14ac:dyDescent="0.25">
      <c r="B55" s="180"/>
      <c r="C55" s="180"/>
      <c r="D55" s="180"/>
      <c r="E55" s="180"/>
      <c r="F55" s="180"/>
      <c r="G55" s="180"/>
    </row>
    <row r="56" spans="2:7" x14ac:dyDescent="0.25">
      <c r="B56" s="180"/>
      <c r="C56" s="180"/>
      <c r="D56" s="180"/>
      <c r="E56" s="180"/>
      <c r="F56" s="180"/>
      <c r="G56" s="180"/>
    </row>
    <row r="57" spans="2:7" x14ac:dyDescent="0.25">
      <c r="B57" s="180"/>
      <c r="C57" s="180"/>
      <c r="D57" s="180"/>
      <c r="E57" s="180"/>
      <c r="F57" s="180"/>
      <c r="G57" s="180"/>
    </row>
    <row r="58" spans="2:7" x14ac:dyDescent="0.25">
      <c r="B58" s="180"/>
      <c r="C58" s="180"/>
      <c r="D58" s="180"/>
      <c r="E58" s="180"/>
      <c r="F58" s="180"/>
      <c r="G58" s="180"/>
    </row>
    <row r="59" spans="2:7" x14ac:dyDescent="0.25">
      <c r="B59" s="180"/>
      <c r="C59" s="180"/>
      <c r="D59" s="180"/>
      <c r="E59" s="180"/>
      <c r="F59" s="180"/>
      <c r="G59" s="180"/>
    </row>
    <row r="60" spans="2:7" x14ac:dyDescent="0.25">
      <c r="B60" s="180"/>
      <c r="C60" s="180"/>
      <c r="D60" s="180"/>
      <c r="E60" s="180"/>
      <c r="F60" s="180"/>
      <c r="G60" s="180"/>
    </row>
    <row r="61" spans="2:7" x14ac:dyDescent="0.25">
      <c r="B61" s="180"/>
      <c r="C61" s="180"/>
      <c r="D61" s="180"/>
      <c r="E61" s="180"/>
      <c r="F61" s="180"/>
      <c r="G61" s="180"/>
    </row>
    <row r="62" spans="2:7" x14ac:dyDescent="0.25">
      <c r="B62" s="180"/>
      <c r="C62" s="180"/>
      <c r="D62" s="180"/>
      <c r="E62" s="180"/>
      <c r="F62" s="180"/>
      <c r="G62" s="180"/>
    </row>
    <row r="63" spans="2:7" x14ac:dyDescent="0.25">
      <c r="B63" s="180"/>
      <c r="C63" s="180"/>
      <c r="D63" s="180"/>
      <c r="E63" s="180"/>
      <c r="F63" s="180"/>
      <c r="G63" s="180"/>
    </row>
    <row r="64" spans="2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00"/>
  <sheetViews>
    <sheetView workbookViewId="0">
      <selection activeCell="H27" sqref="H27"/>
    </sheetView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23</v>
      </c>
      <c r="B1" s="144"/>
      <c r="C1" s="144"/>
      <c r="D1" s="145" t="s">
        <v>258</v>
      </c>
      <c r="E1" s="144"/>
      <c r="F1" s="144"/>
      <c r="W1">
        <v>30.126000000000001</v>
      </c>
    </row>
    <row r="2" spans="1:26" x14ac:dyDescent="0.25">
      <c r="A2" s="145" t="s">
        <v>262</v>
      </c>
      <c r="B2" s="144"/>
      <c r="C2" s="144"/>
      <c r="D2" s="145" t="s">
        <v>20</v>
      </c>
      <c r="E2" s="144"/>
      <c r="F2" s="144"/>
    </row>
    <row r="3" spans="1:26" x14ac:dyDescent="0.25">
      <c r="A3" s="145" t="s">
        <v>26</v>
      </c>
      <c r="B3" s="144"/>
      <c r="C3" s="144"/>
      <c r="D3" s="145" t="s">
        <v>260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228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31</v>
      </c>
      <c r="E9" s="147" t="s">
        <v>60</v>
      </c>
      <c r="F9" s="147" t="s">
        <v>61</v>
      </c>
    </row>
    <row r="10" spans="1:26" x14ac:dyDescent="0.25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64</v>
      </c>
      <c r="B11" s="157"/>
      <c r="C11" s="157"/>
      <c r="D11" s="157"/>
      <c r="E11" s="158">
        <f>'SO 12019'!P17</f>
        <v>6.5</v>
      </c>
      <c r="F11" s="158">
        <f>'SO 12019'!S17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65</v>
      </c>
      <c r="B12" s="157"/>
      <c r="C12" s="157"/>
      <c r="D12" s="157"/>
      <c r="E12" s="158">
        <f>'SO 12019'!P30</f>
        <v>0.01</v>
      </c>
      <c r="F12" s="158">
        <f>'SO 12019'!S30</f>
        <v>0.36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66</v>
      </c>
      <c r="B13" s="157"/>
      <c r="C13" s="157"/>
      <c r="D13" s="157"/>
      <c r="E13" s="158">
        <f>'SO 12019'!P34</f>
        <v>0</v>
      </c>
      <c r="F13" s="158">
        <f>'SO 12019'!S34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63</v>
      </c>
      <c r="B14" s="159"/>
      <c r="C14" s="159"/>
      <c r="D14" s="159"/>
      <c r="E14" s="160">
        <f>'SO 12019'!P36</f>
        <v>6.51</v>
      </c>
      <c r="F14" s="160">
        <f>'SO 12019'!S36</f>
        <v>0.36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67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71</v>
      </c>
      <c r="B17" s="157"/>
      <c r="C17" s="157"/>
      <c r="D17" s="157"/>
      <c r="E17" s="158">
        <f>'SO 12019'!P42</f>
        <v>0</v>
      </c>
      <c r="F17" s="158">
        <f>'SO 12019'!S42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72</v>
      </c>
      <c r="B18" s="157"/>
      <c r="C18" s="157"/>
      <c r="D18" s="157"/>
      <c r="E18" s="158">
        <f>'SO 12019'!P49</f>
        <v>0.04</v>
      </c>
      <c r="F18" s="158">
        <f>'SO 12019'!S49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73</v>
      </c>
      <c r="B19" s="157"/>
      <c r="C19" s="157"/>
      <c r="D19" s="157"/>
      <c r="E19" s="158">
        <f>'SO 12019'!P56</f>
        <v>0.12</v>
      </c>
      <c r="F19" s="158">
        <f>'SO 12019'!S56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74</v>
      </c>
      <c r="B20" s="157"/>
      <c r="C20" s="157"/>
      <c r="D20" s="157"/>
      <c r="E20" s="158">
        <f>'SO 12019'!P66</f>
        <v>0.26</v>
      </c>
      <c r="F20" s="158">
        <f>'SO 12019'!S66</f>
        <v>0.06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75</v>
      </c>
      <c r="B21" s="157"/>
      <c r="C21" s="157"/>
      <c r="D21" s="157"/>
      <c r="E21" s="158">
        <f>'SO 12019'!P70</f>
        <v>7.0000000000000007E-2</v>
      </c>
      <c r="F21" s="158">
        <f>'SO 12019'!S70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76</v>
      </c>
      <c r="B22" s="157"/>
      <c r="C22" s="157"/>
      <c r="D22" s="157"/>
      <c r="E22" s="158">
        <f>'SO 12019'!P74</f>
        <v>0.03</v>
      </c>
      <c r="F22" s="158">
        <f>'SO 12019'!S74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2" t="s">
        <v>67</v>
      </c>
      <c r="B23" s="159"/>
      <c r="C23" s="159"/>
      <c r="D23" s="159"/>
      <c r="E23" s="160">
        <f>'SO 12019'!P76</f>
        <v>0.52</v>
      </c>
      <c r="F23" s="160">
        <f>'SO 12019'!S76</f>
        <v>0.06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2" t="s">
        <v>77</v>
      </c>
      <c r="B25" s="159"/>
      <c r="C25" s="159"/>
      <c r="D25" s="159"/>
      <c r="E25" s="160">
        <f>'SO 12019'!P77</f>
        <v>7.03</v>
      </c>
      <c r="F25" s="160">
        <f>'SO 12019'!S77</f>
        <v>0.42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77"/>
  <sheetViews>
    <sheetView workbookViewId="0">
      <pane ySplit="8" topLeftCell="A57" activePane="bottomLeft" state="frozen"/>
      <selection pane="bottomLeft" activeCell="AC73" sqref="AC73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23</v>
      </c>
      <c r="C1" s="3"/>
      <c r="D1" s="3"/>
      <c r="E1" s="5" t="s">
        <v>258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262</v>
      </c>
      <c r="C2" s="3"/>
      <c r="D2" s="3"/>
      <c r="E2" s="5" t="s">
        <v>20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26</v>
      </c>
      <c r="C3" s="3"/>
      <c r="D3" s="3"/>
      <c r="E3" s="5" t="s">
        <v>260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228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78</v>
      </c>
      <c r="B8" s="164" t="s">
        <v>79</v>
      </c>
      <c r="C8" s="164" t="s">
        <v>80</v>
      </c>
      <c r="D8" s="164" t="s">
        <v>81</v>
      </c>
      <c r="E8" s="164" t="s">
        <v>82</v>
      </c>
      <c r="F8" s="164" t="s">
        <v>83</v>
      </c>
      <c r="G8" s="164" t="s">
        <v>84</v>
      </c>
      <c r="H8" s="164" t="s">
        <v>54</v>
      </c>
      <c r="I8" s="164" t="s">
        <v>85</v>
      </c>
      <c r="J8" s="164"/>
      <c r="K8" s="164"/>
      <c r="L8" s="164"/>
      <c r="M8" s="164"/>
      <c r="N8" s="164"/>
      <c r="O8" s="164"/>
      <c r="P8" s="164" t="s">
        <v>86</v>
      </c>
      <c r="Q8" s="161"/>
      <c r="R8" s="161"/>
      <c r="S8" s="164" t="s">
        <v>87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88</v>
      </c>
      <c r="C11" s="172" t="s">
        <v>89</v>
      </c>
      <c r="D11" s="168" t="s">
        <v>90</v>
      </c>
      <c r="E11" s="168" t="s">
        <v>91</v>
      </c>
      <c r="F11" s="169">
        <v>108.07500000000002</v>
      </c>
      <c r="G11" s="170"/>
      <c r="H11" s="170"/>
      <c r="I11" s="170"/>
      <c r="J11" s="168">
        <f t="shared" ref="J11:J16" si="0">ROUND(F11*(N11),2)</f>
        <v>409.6</v>
      </c>
      <c r="K11" s="1">
        <f t="shared" ref="K11:K16" si="1">ROUND(F11*(O11),2)</f>
        <v>0</v>
      </c>
      <c r="L11" s="1">
        <f>ROUND(F11*(G11),2)</f>
        <v>0</v>
      </c>
      <c r="M11" s="1"/>
      <c r="N11" s="1">
        <v>3.79</v>
      </c>
      <c r="O11" s="1"/>
      <c r="P11" s="167">
        <f>ROUND(F11*(R11),3)</f>
        <v>1.8320000000000001</v>
      </c>
      <c r="Q11" s="173"/>
      <c r="R11" s="173">
        <v>1.695E-2</v>
      </c>
      <c r="S11" s="167"/>
      <c r="Z11">
        <v>0</v>
      </c>
    </row>
    <row r="12" spans="1:26" ht="24.95" customHeight="1" x14ac:dyDescent="0.25">
      <c r="A12" s="171"/>
      <c r="B12" s="168" t="s">
        <v>88</v>
      </c>
      <c r="C12" s="172" t="s">
        <v>92</v>
      </c>
      <c r="D12" s="168" t="s">
        <v>93</v>
      </c>
      <c r="E12" s="168" t="s">
        <v>91</v>
      </c>
      <c r="F12" s="169">
        <v>62.75</v>
      </c>
      <c r="G12" s="170"/>
      <c r="H12" s="170"/>
      <c r="I12" s="170"/>
      <c r="J12" s="168">
        <f t="shared" si="0"/>
        <v>325.05</v>
      </c>
      <c r="K12" s="1">
        <f t="shared" si="1"/>
        <v>0</v>
      </c>
      <c r="L12" s="1">
        <f>ROUND(F12*(G12),2)</f>
        <v>0</v>
      </c>
      <c r="M12" s="1"/>
      <c r="N12" s="1">
        <v>5.18</v>
      </c>
      <c r="O12" s="1"/>
      <c r="P12" s="167">
        <f>ROUND(F12*(R12),3)</f>
        <v>1.194</v>
      </c>
      <c r="Q12" s="173"/>
      <c r="R12" s="173">
        <v>1.9027365000000001E-2</v>
      </c>
      <c r="S12" s="167"/>
      <c r="Z12">
        <v>0</v>
      </c>
    </row>
    <row r="13" spans="1:26" ht="24.95" customHeight="1" x14ac:dyDescent="0.25">
      <c r="A13" s="171"/>
      <c r="B13" s="168" t="s">
        <v>94</v>
      </c>
      <c r="C13" s="172" t="s">
        <v>95</v>
      </c>
      <c r="D13" s="168" t="s">
        <v>96</v>
      </c>
      <c r="E13" s="168" t="s">
        <v>91</v>
      </c>
      <c r="F13" s="169">
        <v>62.75</v>
      </c>
      <c r="G13" s="170"/>
      <c r="H13" s="170"/>
      <c r="I13" s="170"/>
      <c r="J13" s="168">
        <f t="shared" si="0"/>
        <v>1160.8800000000001</v>
      </c>
      <c r="K13" s="1">
        <f t="shared" si="1"/>
        <v>0</v>
      </c>
      <c r="L13" s="1">
        <f>ROUND(F13*(G13),2)</f>
        <v>0</v>
      </c>
      <c r="M13" s="1"/>
      <c r="N13" s="1">
        <v>18.5</v>
      </c>
      <c r="O13" s="1"/>
      <c r="P13" s="167">
        <f>ROUND(F13*(R13),3)</f>
        <v>3.4540000000000002</v>
      </c>
      <c r="Q13" s="173"/>
      <c r="R13" s="173">
        <v>5.5050000000000002E-2</v>
      </c>
      <c r="S13" s="167"/>
      <c r="Z13">
        <v>0</v>
      </c>
    </row>
    <row r="14" spans="1:26" ht="24.95" customHeight="1" x14ac:dyDescent="0.25">
      <c r="A14" s="171"/>
      <c r="B14" s="168" t="s">
        <v>94</v>
      </c>
      <c r="C14" s="172" t="s">
        <v>97</v>
      </c>
      <c r="D14" s="168" t="s">
        <v>98</v>
      </c>
      <c r="E14" s="168" t="s">
        <v>99</v>
      </c>
      <c r="F14" s="169">
        <v>0.55000000000000004</v>
      </c>
      <c r="G14" s="170"/>
      <c r="H14" s="170"/>
      <c r="I14" s="170"/>
      <c r="J14" s="168">
        <f t="shared" si="0"/>
        <v>2.79</v>
      </c>
      <c r="K14" s="1">
        <f t="shared" si="1"/>
        <v>0</v>
      </c>
      <c r="L14" s="1">
        <f>ROUND(F14*(G14),2)</f>
        <v>0</v>
      </c>
      <c r="M14" s="1"/>
      <c r="N14" s="1">
        <v>5.07</v>
      </c>
      <c r="O14" s="1"/>
      <c r="P14" s="167">
        <f>ROUND(F14*(R14),3)</f>
        <v>5.0000000000000001E-3</v>
      </c>
      <c r="Q14" s="173"/>
      <c r="R14" s="173">
        <v>8.8000000000000005E-3</v>
      </c>
      <c r="S14" s="167"/>
      <c r="Z14">
        <v>0</v>
      </c>
    </row>
    <row r="15" spans="1:26" ht="24.95" customHeight="1" x14ac:dyDescent="0.25">
      <c r="A15" s="171"/>
      <c r="B15" s="168" t="s">
        <v>100</v>
      </c>
      <c r="C15" s="172" t="s">
        <v>101</v>
      </c>
      <c r="D15" s="168" t="s">
        <v>102</v>
      </c>
      <c r="E15" s="168" t="s">
        <v>99</v>
      </c>
      <c r="F15" s="169">
        <v>0.55000000000000004</v>
      </c>
      <c r="G15" s="170"/>
      <c r="H15" s="170"/>
      <c r="I15" s="170"/>
      <c r="J15" s="168">
        <f t="shared" si="0"/>
        <v>5.64</v>
      </c>
      <c r="K15" s="1">
        <f t="shared" si="1"/>
        <v>0</v>
      </c>
      <c r="L15" s="1"/>
      <c r="M15" s="1">
        <f>ROUND(F15*(H15),2)</f>
        <v>0</v>
      </c>
      <c r="N15" s="1">
        <v>10.25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94</v>
      </c>
      <c r="C16" s="172" t="s">
        <v>103</v>
      </c>
      <c r="D16" s="168" t="s">
        <v>104</v>
      </c>
      <c r="E16" s="168" t="s">
        <v>91</v>
      </c>
      <c r="F16" s="169">
        <v>0.22000000000000003</v>
      </c>
      <c r="G16" s="170"/>
      <c r="H16" s="170"/>
      <c r="I16" s="170"/>
      <c r="J16" s="168">
        <f t="shared" si="0"/>
        <v>1.38</v>
      </c>
      <c r="K16" s="1">
        <f t="shared" si="1"/>
        <v>0</v>
      </c>
      <c r="L16" s="1">
        <f>ROUND(F16*(G16),2)</f>
        <v>0</v>
      </c>
      <c r="M16" s="1"/>
      <c r="N16" s="1">
        <v>6.28</v>
      </c>
      <c r="O16" s="1"/>
      <c r="P16" s="167">
        <f>ROUND(F16*(R16),3)</f>
        <v>1.0999999999999999E-2</v>
      </c>
      <c r="Q16" s="173"/>
      <c r="R16" s="173">
        <v>4.9799999999999997E-2</v>
      </c>
      <c r="S16" s="167"/>
      <c r="Z16">
        <v>0</v>
      </c>
    </row>
    <row r="17" spans="1:26" x14ac:dyDescent="0.25">
      <c r="A17" s="156"/>
      <c r="B17" s="156"/>
      <c r="C17" s="156"/>
      <c r="D17" s="156" t="s">
        <v>64</v>
      </c>
      <c r="E17" s="156"/>
      <c r="F17" s="167"/>
      <c r="G17" s="159"/>
      <c r="H17" s="159"/>
      <c r="I17" s="159"/>
      <c r="J17" s="156"/>
      <c r="K17" s="156"/>
      <c r="L17" s="156">
        <f>ROUND((SUM(L10:L16))/1,2)</f>
        <v>0</v>
      </c>
      <c r="M17" s="156">
        <f>ROUND((SUM(M10:M16))/1,2)</f>
        <v>0</v>
      </c>
      <c r="N17" s="156"/>
      <c r="O17" s="156"/>
      <c r="P17" s="174">
        <f>ROUND((SUM(P10:P16))/1,2)</f>
        <v>6.5</v>
      </c>
      <c r="Q17" s="153"/>
      <c r="R17" s="153"/>
      <c r="S17" s="174">
        <f>ROUND((SUM(S10:S16))/1,2)</f>
        <v>0</v>
      </c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6"/>
      <c r="B19" s="156"/>
      <c r="C19" s="156"/>
      <c r="D19" s="156" t="s">
        <v>65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 x14ac:dyDescent="0.25">
      <c r="A20" s="171"/>
      <c r="B20" s="168" t="s">
        <v>94</v>
      </c>
      <c r="C20" s="172" t="s">
        <v>105</v>
      </c>
      <c r="D20" s="168" t="s">
        <v>106</v>
      </c>
      <c r="E20" s="168" t="s">
        <v>91</v>
      </c>
      <c r="F20" s="169">
        <v>62.75</v>
      </c>
      <c r="G20" s="170"/>
      <c r="H20" s="170"/>
      <c r="I20" s="170"/>
      <c r="J20" s="168">
        <f t="shared" ref="J20:J29" si="2">ROUND(F20*(N20),2)</f>
        <v>225.27</v>
      </c>
      <c r="K20" s="1">
        <f t="shared" ref="K20:K29" si="3">ROUND(F20*(O20),2)</f>
        <v>0</v>
      </c>
      <c r="L20" s="1">
        <f t="shared" ref="L20:L29" si="4">ROUND(F20*(G20),2)</f>
        <v>0</v>
      </c>
      <c r="M20" s="1"/>
      <c r="N20" s="1">
        <v>3.59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107</v>
      </c>
      <c r="C21" s="172" t="s">
        <v>108</v>
      </c>
      <c r="D21" s="168" t="s">
        <v>109</v>
      </c>
      <c r="E21" s="168" t="s">
        <v>110</v>
      </c>
      <c r="F21" s="169">
        <v>0.35599999999999998</v>
      </c>
      <c r="G21" s="170"/>
      <c r="H21" s="170"/>
      <c r="I21" s="170"/>
      <c r="J21" s="168">
        <f t="shared" si="2"/>
        <v>8.26</v>
      </c>
      <c r="K21" s="1">
        <f t="shared" si="3"/>
        <v>0</v>
      </c>
      <c r="L21" s="1">
        <f t="shared" si="4"/>
        <v>0</v>
      </c>
      <c r="M21" s="1"/>
      <c r="N21" s="1">
        <v>23.21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111</v>
      </c>
      <c r="C22" s="172" t="s">
        <v>112</v>
      </c>
      <c r="D22" s="168" t="s">
        <v>113</v>
      </c>
      <c r="E22" s="168" t="s">
        <v>114</v>
      </c>
      <c r="F22" s="169">
        <v>0.35599999999999998</v>
      </c>
      <c r="G22" s="170"/>
      <c r="H22" s="170"/>
      <c r="I22" s="170"/>
      <c r="J22" s="168">
        <f t="shared" si="2"/>
        <v>1.61</v>
      </c>
      <c r="K22" s="1">
        <f t="shared" si="3"/>
        <v>0</v>
      </c>
      <c r="L22" s="1">
        <f t="shared" si="4"/>
        <v>0</v>
      </c>
      <c r="M22" s="1"/>
      <c r="N22" s="1">
        <v>4.53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115</v>
      </c>
      <c r="C23" s="172" t="s">
        <v>116</v>
      </c>
      <c r="D23" s="168" t="s">
        <v>117</v>
      </c>
      <c r="E23" s="168" t="s">
        <v>114</v>
      </c>
      <c r="F23" s="169">
        <v>4.2720000000000002</v>
      </c>
      <c r="G23" s="170"/>
      <c r="H23" s="170"/>
      <c r="I23" s="170"/>
      <c r="J23" s="168">
        <f t="shared" si="2"/>
        <v>0.81</v>
      </c>
      <c r="K23" s="1">
        <f t="shared" si="3"/>
        <v>0</v>
      </c>
      <c r="L23" s="1">
        <f t="shared" si="4"/>
        <v>0</v>
      </c>
      <c r="M23" s="1"/>
      <c r="N23" s="1">
        <v>0.19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115</v>
      </c>
      <c r="C24" s="172" t="s">
        <v>118</v>
      </c>
      <c r="D24" s="168" t="s">
        <v>119</v>
      </c>
      <c r="E24" s="168" t="s">
        <v>114</v>
      </c>
      <c r="F24" s="169">
        <v>0.35599999999999998</v>
      </c>
      <c r="G24" s="170"/>
      <c r="H24" s="170"/>
      <c r="I24" s="170"/>
      <c r="J24" s="168">
        <f t="shared" si="2"/>
        <v>1.39</v>
      </c>
      <c r="K24" s="1">
        <f t="shared" si="3"/>
        <v>0</v>
      </c>
      <c r="L24" s="1">
        <f t="shared" si="4"/>
        <v>0</v>
      </c>
      <c r="M24" s="1"/>
      <c r="N24" s="1">
        <v>3.91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107</v>
      </c>
      <c r="C25" s="172" t="s">
        <v>120</v>
      </c>
      <c r="D25" s="168" t="s">
        <v>121</v>
      </c>
      <c r="E25" s="168" t="s">
        <v>114</v>
      </c>
      <c r="F25" s="169">
        <v>0.35599999999999998</v>
      </c>
      <c r="G25" s="170"/>
      <c r="H25" s="170"/>
      <c r="I25" s="170"/>
      <c r="J25" s="168">
        <f t="shared" si="2"/>
        <v>0.32</v>
      </c>
      <c r="K25" s="1">
        <f t="shared" si="3"/>
        <v>0</v>
      </c>
      <c r="L25" s="1">
        <f t="shared" si="4"/>
        <v>0</v>
      </c>
      <c r="M25" s="1"/>
      <c r="N25" s="1">
        <v>0.91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107</v>
      </c>
      <c r="C26" s="172" t="s">
        <v>122</v>
      </c>
      <c r="D26" s="168" t="s">
        <v>123</v>
      </c>
      <c r="E26" s="168" t="s">
        <v>114</v>
      </c>
      <c r="F26" s="169">
        <v>0.35552</v>
      </c>
      <c r="G26" s="170"/>
      <c r="H26" s="170"/>
      <c r="I26" s="170"/>
      <c r="J26" s="168">
        <f t="shared" si="2"/>
        <v>2.89</v>
      </c>
      <c r="K26" s="1">
        <f t="shared" si="3"/>
        <v>0</v>
      </c>
      <c r="L26" s="1">
        <f t="shared" si="4"/>
        <v>0</v>
      </c>
      <c r="M26" s="1"/>
      <c r="N26" s="1">
        <v>8.1300000000000008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107</v>
      </c>
      <c r="C27" s="172" t="s">
        <v>229</v>
      </c>
      <c r="D27" s="168" t="s">
        <v>230</v>
      </c>
      <c r="E27" s="168" t="s">
        <v>91</v>
      </c>
      <c r="F27" s="169">
        <v>3.44</v>
      </c>
      <c r="G27" s="170"/>
      <c r="H27" s="170"/>
      <c r="I27" s="170"/>
      <c r="J27" s="168">
        <f t="shared" si="2"/>
        <v>15.48</v>
      </c>
      <c r="K27" s="1">
        <f t="shared" si="3"/>
        <v>0</v>
      </c>
      <c r="L27" s="1">
        <f t="shared" si="4"/>
        <v>0</v>
      </c>
      <c r="M27" s="1"/>
      <c r="N27" s="1">
        <v>4.5</v>
      </c>
      <c r="O27" s="1"/>
      <c r="P27" s="167">
        <f>ROUND(F27*(R27),3)</f>
        <v>4.0000000000000001E-3</v>
      </c>
      <c r="Q27" s="173"/>
      <c r="R27" s="173">
        <v>1.1999999999999999E-3</v>
      </c>
      <c r="S27" s="167">
        <f>ROUND(F27*(X27),3)</f>
        <v>0.30299999999999999</v>
      </c>
      <c r="X27">
        <v>8.7999999999999995E-2</v>
      </c>
      <c r="Z27">
        <v>0</v>
      </c>
    </row>
    <row r="28" spans="1:26" ht="24.95" customHeight="1" x14ac:dyDescent="0.25">
      <c r="A28" s="171"/>
      <c r="B28" s="168" t="s">
        <v>107</v>
      </c>
      <c r="C28" s="172" t="s">
        <v>129</v>
      </c>
      <c r="D28" s="168" t="s">
        <v>130</v>
      </c>
      <c r="E28" s="168" t="s">
        <v>126</v>
      </c>
      <c r="F28" s="169">
        <v>5</v>
      </c>
      <c r="G28" s="170"/>
      <c r="H28" s="170"/>
      <c r="I28" s="170"/>
      <c r="J28" s="168">
        <f t="shared" si="2"/>
        <v>3.25</v>
      </c>
      <c r="K28" s="1">
        <f t="shared" si="3"/>
        <v>0</v>
      </c>
      <c r="L28" s="1">
        <f t="shared" si="4"/>
        <v>0</v>
      </c>
      <c r="M28" s="1"/>
      <c r="N28" s="1">
        <v>0.65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107</v>
      </c>
      <c r="C29" s="172" t="s">
        <v>231</v>
      </c>
      <c r="D29" s="168" t="s">
        <v>232</v>
      </c>
      <c r="E29" s="168" t="s">
        <v>91</v>
      </c>
      <c r="F29" s="169">
        <v>0.96</v>
      </c>
      <c r="G29" s="170"/>
      <c r="H29" s="170"/>
      <c r="I29" s="170"/>
      <c r="J29" s="168">
        <f t="shared" si="2"/>
        <v>3.09</v>
      </c>
      <c r="K29" s="1">
        <f t="shared" si="3"/>
        <v>0</v>
      </c>
      <c r="L29" s="1">
        <f t="shared" si="4"/>
        <v>0</v>
      </c>
      <c r="M29" s="1"/>
      <c r="N29" s="1">
        <v>3.22</v>
      </c>
      <c r="O29" s="1"/>
      <c r="P29" s="167">
        <f>ROUND(F29*(R29),3)</f>
        <v>1E-3</v>
      </c>
      <c r="Q29" s="173"/>
      <c r="R29" s="173">
        <v>6.8301600000000005E-4</v>
      </c>
      <c r="S29" s="167">
        <f>ROUND(F29*(X29),3)</f>
        <v>5.2999999999999999E-2</v>
      </c>
      <c r="X29">
        <v>5.5E-2</v>
      </c>
      <c r="Z29">
        <v>0</v>
      </c>
    </row>
    <row r="30" spans="1:26" x14ac:dyDescent="0.25">
      <c r="A30" s="156"/>
      <c r="B30" s="156"/>
      <c r="C30" s="156"/>
      <c r="D30" s="156" t="s">
        <v>65</v>
      </c>
      <c r="E30" s="156"/>
      <c r="F30" s="167"/>
      <c r="G30" s="159"/>
      <c r="H30" s="159"/>
      <c r="I30" s="159"/>
      <c r="J30" s="156"/>
      <c r="K30" s="156"/>
      <c r="L30" s="156">
        <f>ROUND((SUM(L19:L29))/1,2)</f>
        <v>0</v>
      </c>
      <c r="M30" s="156">
        <f>ROUND((SUM(M19:M29))/1,2)</f>
        <v>0</v>
      </c>
      <c r="N30" s="156"/>
      <c r="O30" s="156"/>
      <c r="P30" s="174">
        <f>ROUND((SUM(P19:P29))/1,2)</f>
        <v>0.01</v>
      </c>
      <c r="Q30" s="153"/>
      <c r="R30" s="153"/>
      <c r="S30" s="174">
        <f>ROUND((SUM(S19:S29))/1,2)</f>
        <v>0.36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66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/>
      <c r="B33" s="168" t="s">
        <v>88</v>
      </c>
      <c r="C33" s="172" t="s">
        <v>131</v>
      </c>
      <c r="D33" s="168" t="s">
        <v>132</v>
      </c>
      <c r="E33" s="168" t="s">
        <v>114</v>
      </c>
      <c r="F33" s="169">
        <v>6.5008055991099996</v>
      </c>
      <c r="G33" s="170"/>
      <c r="H33" s="170"/>
      <c r="I33" s="170"/>
      <c r="J33" s="168">
        <f>ROUND(F33*(N33),2)</f>
        <v>182.93</v>
      </c>
      <c r="K33" s="1">
        <f>ROUND(F33*(O33),2)</f>
        <v>0</v>
      </c>
      <c r="L33" s="1">
        <f>ROUND(F33*(G33),2)</f>
        <v>0</v>
      </c>
      <c r="M33" s="1"/>
      <c r="N33" s="1">
        <v>28.14</v>
      </c>
      <c r="O33" s="1"/>
      <c r="P33" s="167"/>
      <c r="Q33" s="173"/>
      <c r="R33" s="173"/>
      <c r="S33" s="167"/>
      <c r="Z33">
        <v>0</v>
      </c>
    </row>
    <row r="34" spans="1:26" x14ac:dyDescent="0.25">
      <c r="A34" s="156"/>
      <c r="B34" s="156"/>
      <c r="C34" s="156"/>
      <c r="D34" s="156" t="s">
        <v>66</v>
      </c>
      <c r="E34" s="156"/>
      <c r="F34" s="167"/>
      <c r="G34" s="159"/>
      <c r="H34" s="159"/>
      <c r="I34" s="159"/>
      <c r="J34" s="156"/>
      <c r="K34" s="156"/>
      <c r="L34" s="156">
        <f>ROUND((SUM(L32:L33))/1,2)</f>
        <v>0</v>
      </c>
      <c r="M34" s="156">
        <f>ROUND((SUM(M32:M33))/1,2)</f>
        <v>0</v>
      </c>
      <c r="N34" s="156"/>
      <c r="O34" s="156"/>
      <c r="P34" s="174">
        <f>ROUND((SUM(P32:P33))/1,2)</f>
        <v>0</v>
      </c>
      <c r="Q34" s="153"/>
      <c r="R34" s="153"/>
      <c r="S34" s="174">
        <f>ROUND((SUM(S32:S33))/1,2)</f>
        <v>0</v>
      </c>
      <c r="T34" s="153"/>
      <c r="U34" s="153"/>
      <c r="V34" s="153"/>
      <c r="W34" s="153"/>
      <c r="X34" s="153"/>
      <c r="Y34" s="153"/>
      <c r="Z34" s="153"/>
    </row>
    <row r="35" spans="1:26" x14ac:dyDescent="0.25">
      <c r="A35" s="1"/>
      <c r="B35" s="1"/>
      <c r="C35" s="1"/>
      <c r="D35" s="1"/>
      <c r="E35" s="1"/>
      <c r="F35" s="163"/>
      <c r="G35" s="149"/>
      <c r="H35" s="149"/>
      <c r="I35" s="149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6"/>
      <c r="B36" s="156"/>
      <c r="C36" s="156"/>
      <c r="D36" s="2" t="s">
        <v>63</v>
      </c>
      <c r="E36" s="156"/>
      <c r="F36" s="167"/>
      <c r="G36" s="159"/>
      <c r="H36" s="159"/>
      <c r="I36" s="159"/>
      <c r="J36" s="157"/>
      <c r="K36" s="156"/>
      <c r="L36" s="157">
        <f>ROUND((SUM(L9:L35))/2,2)</f>
        <v>0</v>
      </c>
      <c r="M36" s="157">
        <f>ROUND((SUM(M9:M35))/2,2)</f>
        <v>0</v>
      </c>
      <c r="N36" s="156"/>
      <c r="O36" s="156"/>
      <c r="P36" s="174">
        <f>ROUND((SUM(P9:P35))/2,2)</f>
        <v>6.51</v>
      </c>
      <c r="S36" s="174">
        <f>ROUND((SUM(S9:S35))/2,2)</f>
        <v>0.36</v>
      </c>
    </row>
    <row r="37" spans="1:26" x14ac:dyDescent="0.25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6"/>
      <c r="B38" s="156"/>
      <c r="C38" s="156"/>
      <c r="D38" s="2" t="s">
        <v>67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x14ac:dyDescent="0.25">
      <c r="A39" s="156"/>
      <c r="B39" s="156"/>
      <c r="C39" s="156"/>
      <c r="D39" s="156" t="s">
        <v>71</v>
      </c>
      <c r="E39" s="156"/>
      <c r="F39" s="167"/>
      <c r="G39" s="157"/>
      <c r="H39" s="157"/>
      <c r="I39" s="157"/>
      <c r="J39" s="156"/>
      <c r="K39" s="156"/>
      <c r="L39" s="156"/>
      <c r="M39" s="156"/>
      <c r="N39" s="156"/>
      <c r="O39" s="156"/>
      <c r="P39" s="156"/>
      <c r="Q39" s="153"/>
      <c r="R39" s="153"/>
      <c r="S39" s="156"/>
      <c r="T39" s="153"/>
      <c r="U39" s="153"/>
      <c r="V39" s="153"/>
      <c r="W39" s="153"/>
      <c r="X39" s="153"/>
      <c r="Y39" s="153"/>
      <c r="Z39" s="153"/>
    </row>
    <row r="40" spans="1:26" ht="24.95" customHeight="1" x14ac:dyDescent="0.25">
      <c r="A40" s="171"/>
      <c r="B40" s="168" t="s">
        <v>181</v>
      </c>
      <c r="C40" s="172" t="s">
        <v>182</v>
      </c>
      <c r="D40" s="168" t="s">
        <v>183</v>
      </c>
      <c r="E40" s="168" t="s">
        <v>99</v>
      </c>
      <c r="F40" s="169">
        <v>0.55000000000000004</v>
      </c>
      <c r="G40" s="170"/>
      <c r="H40" s="170"/>
      <c r="I40" s="170"/>
      <c r="J40" s="168">
        <f>ROUND(F40*(N40),2)</f>
        <v>5.83</v>
      </c>
      <c r="K40" s="1">
        <f>ROUND(F40*(O40),2)</f>
        <v>0</v>
      </c>
      <c r="L40" s="1">
        <f>ROUND(F40*(G40),2)</f>
        <v>0</v>
      </c>
      <c r="M40" s="1"/>
      <c r="N40" s="1">
        <v>10.6</v>
      </c>
      <c r="O40" s="1"/>
      <c r="P40" s="167">
        <f>ROUND(F40*(R40),3)</f>
        <v>1E-3</v>
      </c>
      <c r="Q40" s="173"/>
      <c r="R40" s="173">
        <v>2.0644999999999999E-3</v>
      </c>
      <c r="S40" s="167"/>
      <c r="Z40">
        <v>0</v>
      </c>
    </row>
    <row r="41" spans="1:26" ht="24.95" customHeight="1" x14ac:dyDescent="0.25">
      <c r="A41" s="171"/>
      <c r="B41" s="168" t="s">
        <v>184</v>
      </c>
      <c r="C41" s="172" t="s">
        <v>185</v>
      </c>
      <c r="D41" s="168" t="s">
        <v>186</v>
      </c>
      <c r="E41" s="168" t="s">
        <v>114</v>
      </c>
      <c r="F41" s="169">
        <v>1.1354750000000002E-3</v>
      </c>
      <c r="G41" s="170"/>
      <c r="H41" s="170"/>
      <c r="I41" s="170"/>
      <c r="J41" s="168">
        <f>ROUND(F41*(N41),2)</f>
        <v>0.06</v>
      </c>
      <c r="K41" s="1">
        <f>ROUND(F41*(O41),2)</f>
        <v>0</v>
      </c>
      <c r="L41" s="1">
        <f>ROUND(F41*(G41),2)</f>
        <v>0</v>
      </c>
      <c r="M41" s="1"/>
      <c r="N41" s="1">
        <v>53.64</v>
      </c>
      <c r="O41" s="1"/>
      <c r="P41" s="167"/>
      <c r="Q41" s="173"/>
      <c r="R41" s="173"/>
      <c r="S41" s="167"/>
      <c r="Z41">
        <v>0</v>
      </c>
    </row>
    <row r="42" spans="1:26" x14ac:dyDescent="0.25">
      <c r="A42" s="156"/>
      <c r="B42" s="156"/>
      <c r="C42" s="156"/>
      <c r="D42" s="156" t="s">
        <v>71</v>
      </c>
      <c r="E42" s="156"/>
      <c r="F42" s="167"/>
      <c r="G42" s="159"/>
      <c r="H42" s="159"/>
      <c r="I42" s="159"/>
      <c r="J42" s="156"/>
      <c r="K42" s="156"/>
      <c r="L42" s="156">
        <f>ROUND((SUM(L39:L41))/1,2)</f>
        <v>0</v>
      </c>
      <c r="M42" s="156">
        <f>ROUND((SUM(M39:M41))/1,2)</f>
        <v>0</v>
      </c>
      <c r="N42" s="156"/>
      <c r="O42" s="156"/>
      <c r="P42" s="174">
        <f>ROUND((SUM(P39:P41))/1,2)</f>
        <v>0</v>
      </c>
      <c r="Q42" s="153"/>
      <c r="R42" s="153"/>
      <c r="S42" s="174">
        <f>ROUND((SUM(S39:S41))/1,2)</f>
        <v>0</v>
      </c>
      <c r="T42" s="153"/>
      <c r="U42" s="153"/>
      <c r="V42" s="153"/>
      <c r="W42" s="153"/>
      <c r="X42" s="153"/>
      <c r="Y42" s="153"/>
      <c r="Z42" s="153"/>
    </row>
    <row r="43" spans="1:26" x14ac:dyDescent="0.25">
      <c r="A43" s="1"/>
      <c r="B43" s="1"/>
      <c r="C43" s="1"/>
      <c r="D43" s="1"/>
      <c r="E43" s="1"/>
      <c r="F43" s="163"/>
      <c r="G43" s="149"/>
      <c r="H43" s="149"/>
      <c r="I43" s="149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6"/>
      <c r="B44" s="156"/>
      <c r="C44" s="156"/>
      <c r="D44" s="156" t="s">
        <v>72</v>
      </c>
      <c r="E44" s="156"/>
      <c r="F44" s="167"/>
      <c r="G44" s="157"/>
      <c r="H44" s="157"/>
      <c r="I44" s="157"/>
      <c r="J44" s="156"/>
      <c r="K44" s="156"/>
      <c r="L44" s="156"/>
      <c r="M44" s="156"/>
      <c r="N44" s="156"/>
      <c r="O44" s="156"/>
      <c r="P44" s="156"/>
      <c r="Q44" s="153"/>
      <c r="R44" s="153"/>
      <c r="S44" s="156"/>
      <c r="T44" s="153"/>
      <c r="U44" s="153"/>
      <c r="V44" s="153"/>
      <c r="W44" s="153"/>
      <c r="X44" s="153"/>
      <c r="Y44" s="153"/>
      <c r="Z44" s="153"/>
    </row>
    <row r="45" spans="1:26" ht="24.95" customHeight="1" x14ac:dyDescent="0.25">
      <c r="A45" s="171"/>
      <c r="B45" s="168" t="s">
        <v>187</v>
      </c>
      <c r="C45" s="172" t="s">
        <v>188</v>
      </c>
      <c r="D45" s="168" t="s">
        <v>189</v>
      </c>
      <c r="E45" s="168" t="s">
        <v>126</v>
      </c>
      <c r="F45" s="169">
        <v>3</v>
      </c>
      <c r="G45" s="170"/>
      <c r="H45" s="170"/>
      <c r="I45" s="170"/>
      <c r="J45" s="168">
        <f>ROUND(F45*(N45),2)</f>
        <v>15.48</v>
      </c>
      <c r="K45" s="1">
        <f>ROUND(F45*(O45),2)</f>
        <v>0</v>
      </c>
      <c r="L45" s="1">
        <f>ROUND(F45*(G45),2)</f>
        <v>0</v>
      </c>
      <c r="M45" s="1"/>
      <c r="N45" s="1">
        <v>5.16</v>
      </c>
      <c r="O45" s="1"/>
      <c r="P45" s="167"/>
      <c r="Q45" s="173"/>
      <c r="R45" s="173"/>
      <c r="S45" s="167"/>
      <c r="Z45">
        <v>0</v>
      </c>
    </row>
    <row r="46" spans="1:26" ht="24.95" customHeight="1" x14ac:dyDescent="0.25">
      <c r="A46" s="171"/>
      <c r="B46" s="168" t="s">
        <v>187</v>
      </c>
      <c r="C46" s="172" t="s">
        <v>194</v>
      </c>
      <c r="D46" s="168" t="s">
        <v>195</v>
      </c>
      <c r="E46" s="168" t="s">
        <v>114</v>
      </c>
      <c r="F46" s="169">
        <v>0.04</v>
      </c>
      <c r="G46" s="170"/>
      <c r="H46" s="170"/>
      <c r="I46" s="170"/>
      <c r="J46" s="168">
        <f>ROUND(F46*(N46),2)</f>
        <v>0.97</v>
      </c>
      <c r="K46" s="1">
        <f>ROUND(F46*(O46),2)</f>
        <v>0</v>
      </c>
      <c r="L46" s="1">
        <f>ROUND(F46*(G46),2)</f>
        <v>0</v>
      </c>
      <c r="M46" s="1"/>
      <c r="N46" s="1">
        <v>24.18</v>
      </c>
      <c r="O46" s="1"/>
      <c r="P46" s="167"/>
      <c r="Q46" s="173"/>
      <c r="R46" s="173"/>
      <c r="S46" s="167"/>
      <c r="Z46">
        <v>0</v>
      </c>
    </row>
    <row r="47" spans="1:26" ht="24.95" customHeight="1" x14ac:dyDescent="0.25">
      <c r="A47" s="171"/>
      <c r="B47" s="168" t="s">
        <v>190</v>
      </c>
      <c r="C47" s="172" t="s">
        <v>191</v>
      </c>
      <c r="D47" s="168" t="s">
        <v>192</v>
      </c>
      <c r="E47" s="168" t="s">
        <v>193</v>
      </c>
      <c r="F47" s="169">
        <v>1</v>
      </c>
      <c r="G47" s="170"/>
      <c r="H47" s="170"/>
      <c r="I47" s="170"/>
      <c r="J47" s="168">
        <f>ROUND(F47*(N47),2)</f>
        <v>125</v>
      </c>
      <c r="K47" s="1">
        <f>ROUND(F47*(O47),2)</f>
        <v>0</v>
      </c>
      <c r="L47" s="1"/>
      <c r="M47" s="1">
        <f>ROUND(F47*(H47),2)</f>
        <v>0</v>
      </c>
      <c r="N47" s="1">
        <v>125</v>
      </c>
      <c r="O47" s="1"/>
      <c r="P47" s="167">
        <f>ROUND(F47*(R47),3)</f>
        <v>0.04</v>
      </c>
      <c r="Q47" s="173"/>
      <c r="R47" s="173">
        <v>0.04</v>
      </c>
      <c r="S47" s="167"/>
      <c r="Z47">
        <v>0</v>
      </c>
    </row>
    <row r="48" spans="1:26" ht="24.95" customHeight="1" x14ac:dyDescent="0.25">
      <c r="A48" s="171"/>
      <c r="B48" s="168" t="s">
        <v>190</v>
      </c>
      <c r="C48" s="172" t="s">
        <v>233</v>
      </c>
      <c r="D48" s="168" t="s">
        <v>234</v>
      </c>
      <c r="E48" s="168" t="s">
        <v>193</v>
      </c>
      <c r="F48" s="169">
        <v>2</v>
      </c>
      <c r="G48" s="170"/>
      <c r="H48" s="170"/>
      <c r="I48" s="170"/>
      <c r="J48" s="168">
        <f>ROUND(F48*(N48),2)</f>
        <v>210</v>
      </c>
      <c r="K48" s="1">
        <f>ROUND(F48*(O48),2)</f>
        <v>0</v>
      </c>
      <c r="L48" s="1"/>
      <c r="M48" s="1">
        <f>ROUND(F48*(H48),2)</f>
        <v>0</v>
      </c>
      <c r="N48" s="1">
        <v>105</v>
      </c>
      <c r="O48" s="1"/>
      <c r="P48" s="167"/>
      <c r="Q48" s="173"/>
      <c r="R48" s="173"/>
      <c r="S48" s="167"/>
      <c r="Z48">
        <v>0</v>
      </c>
    </row>
    <row r="49" spans="1:26" x14ac:dyDescent="0.25">
      <c r="A49" s="156"/>
      <c r="B49" s="156"/>
      <c r="C49" s="156"/>
      <c r="D49" s="156" t="s">
        <v>72</v>
      </c>
      <c r="E49" s="156"/>
      <c r="F49" s="167"/>
      <c r="G49" s="159"/>
      <c r="H49" s="159"/>
      <c r="I49" s="159"/>
      <c r="J49" s="156"/>
      <c r="K49" s="156"/>
      <c r="L49" s="156">
        <f>ROUND((SUM(L44:L48))/1,2)</f>
        <v>0</v>
      </c>
      <c r="M49" s="156">
        <f>ROUND((SUM(M44:M48))/1,2)</f>
        <v>0</v>
      </c>
      <c r="N49" s="156"/>
      <c r="O49" s="156"/>
      <c r="P49" s="174">
        <f>ROUND((SUM(P44:P48))/1,2)</f>
        <v>0.04</v>
      </c>
      <c r="Q49" s="153"/>
      <c r="R49" s="153"/>
      <c r="S49" s="174">
        <f>ROUND((SUM(S44:S48))/1,2)</f>
        <v>0</v>
      </c>
      <c r="T49" s="153"/>
      <c r="U49" s="153"/>
      <c r="V49" s="153"/>
      <c r="W49" s="153"/>
      <c r="X49" s="153"/>
      <c r="Y49" s="153"/>
      <c r="Z49" s="153"/>
    </row>
    <row r="50" spans="1:26" x14ac:dyDescent="0.25">
      <c r="A50" s="1"/>
      <c r="B50" s="1"/>
      <c r="C50" s="1"/>
      <c r="D50" s="1"/>
      <c r="E50" s="1"/>
      <c r="F50" s="163"/>
      <c r="G50" s="149"/>
      <c r="H50" s="149"/>
      <c r="I50" s="149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56"/>
      <c r="B51" s="156"/>
      <c r="C51" s="156"/>
      <c r="D51" s="156" t="s">
        <v>73</v>
      </c>
      <c r="E51" s="156"/>
      <c r="F51" s="167"/>
      <c r="G51" s="157"/>
      <c r="H51" s="157"/>
      <c r="I51" s="157"/>
      <c r="J51" s="156"/>
      <c r="K51" s="156"/>
      <c r="L51" s="156"/>
      <c r="M51" s="156"/>
      <c r="N51" s="156"/>
      <c r="O51" s="156"/>
      <c r="P51" s="156"/>
      <c r="Q51" s="153"/>
      <c r="R51" s="153"/>
      <c r="S51" s="156"/>
      <c r="T51" s="153"/>
      <c r="U51" s="153"/>
      <c r="V51" s="153"/>
      <c r="W51" s="153"/>
      <c r="X51" s="153"/>
      <c r="Y51" s="153"/>
      <c r="Z51" s="153"/>
    </row>
    <row r="52" spans="1:26" ht="24.95" customHeight="1" x14ac:dyDescent="0.25">
      <c r="A52" s="171"/>
      <c r="B52" s="168" t="s">
        <v>196</v>
      </c>
      <c r="C52" s="172" t="s">
        <v>197</v>
      </c>
      <c r="D52" s="168" t="s">
        <v>198</v>
      </c>
      <c r="E52" s="168" t="s">
        <v>199</v>
      </c>
      <c r="F52" s="169">
        <v>11.100000000000001</v>
      </c>
      <c r="G52" s="170"/>
      <c r="H52" s="170"/>
      <c r="I52" s="170"/>
      <c r="J52" s="168">
        <f>ROUND(F52*(N52),2)</f>
        <v>135.97999999999999</v>
      </c>
      <c r="K52" s="1">
        <f>ROUND(F52*(O52),2)</f>
        <v>0</v>
      </c>
      <c r="L52" s="1">
        <f>ROUND(F52*(G52),2)</f>
        <v>0</v>
      </c>
      <c r="M52" s="1"/>
      <c r="N52" s="1">
        <v>12.25</v>
      </c>
      <c r="O52" s="1"/>
      <c r="P52" s="167">
        <f>ROUND(F52*(R52),3)</f>
        <v>2.1999999999999999E-2</v>
      </c>
      <c r="Q52" s="173"/>
      <c r="R52" s="173">
        <v>2E-3</v>
      </c>
      <c r="S52" s="167"/>
      <c r="Z52">
        <v>0</v>
      </c>
    </row>
    <row r="53" spans="1:26" ht="24.95" customHeight="1" x14ac:dyDescent="0.25">
      <c r="A53" s="171"/>
      <c r="B53" s="168" t="s">
        <v>202</v>
      </c>
      <c r="C53" s="172" t="s">
        <v>203</v>
      </c>
      <c r="D53" s="168" t="s">
        <v>204</v>
      </c>
      <c r="E53" s="168" t="s">
        <v>114</v>
      </c>
      <c r="F53" s="169">
        <v>0.1212</v>
      </c>
      <c r="G53" s="170"/>
      <c r="H53" s="170"/>
      <c r="I53" s="170"/>
      <c r="J53" s="168">
        <f>ROUND(F53*(N53),2)</f>
        <v>4.3600000000000003</v>
      </c>
      <c r="K53" s="1">
        <f>ROUND(F53*(O53),2)</f>
        <v>0</v>
      </c>
      <c r="L53" s="1">
        <f>ROUND(F53*(G53),2)</f>
        <v>0</v>
      </c>
      <c r="M53" s="1"/>
      <c r="N53" s="1">
        <v>36.01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100</v>
      </c>
      <c r="C54" s="172" t="s">
        <v>235</v>
      </c>
      <c r="D54" s="168" t="s">
        <v>236</v>
      </c>
      <c r="E54" s="168" t="s">
        <v>126</v>
      </c>
      <c r="F54" s="169">
        <v>1</v>
      </c>
      <c r="G54" s="170"/>
      <c r="H54" s="170"/>
      <c r="I54" s="170"/>
      <c r="J54" s="168">
        <f>ROUND(F54*(N54),2)</f>
        <v>85.25</v>
      </c>
      <c r="K54" s="1">
        <f>ROUND(F54*(O54),2)</f>
        <v>0</v>
      </c>
      <c r="L54" s="1"/>
      <c r="M54" s="1">
        <f>ROUND(F54*(H54),2)</f>
        <v>0</v>
      </c>
      <c r="N54" s="1">
        <v>85.25</v>
      </c>
      <c r="O54" s="1"/>
      <c r="P54" s="167">
        <f>ROUND(F54*(R54),3)</f>
        <v>2.5000000000000001E-2</v>
      </c>
      <c r="Q54" s="173"/>
      <c r="R54" s="173">
        <v>2.5000000000000001E-2</v>
      </c>
      <c r="S54" s="167"/>
      <c r="Z54">
        <v>0</v>
      </c>
    </row>
    <row r="55" spans="1:26" ht="24.95" customHeight="1" x14ac:dyDescent="0.25">
      <c r="A55" s="171"/>
      <c r="B55" s="168" t="s">
        <v>100</v>
      </c>
      <c r="C55" s="172" t="s">
        <v>237</v>
      </c>
      <c r="D55" s="168" t="s">
        <v>238</v>
      </c>
      <c r="E55" s="168" t="s">
        <v>126</v>
      </c>
      <c r="F55" s="169">
        <v>1</v>
      </c>
      <c r="G55" s="170"/>
      <c r="H55" s="170"/>
      <c r="I55" s="170"/>
      <c r="J55" s="168">
        <f>ROUND(F55*(N55),2)</f>
        <v>711</v>
      </c>
      <c r="K55" s="1">
        <f>ROUND(F55*(O55),2)</f>
        <v>0</v>
      </c>
      <c r="L55" s="1"/>
      <c r="M55" s="1">
        <f>ROUND(F55*(H55),2)</f>
        <v>0</v>
      </c>
      <c r="N55" s="1">
        <v>711</v>
      </c>
      <c r="O55" s="1"/>
      <c r="P55" s="167">
        <f>ROUND(F55*(R55),3)</f>
        <v>7.3999999999999996E-2</v>
      </c>
      <c r="Q55" s="173"/>
      <c r="R55" s="173">
        <v>7.3999999999999996E-2</v>
      </c>
      <c r="S55" s="167"/>
      <c r="Z55">
        <v>0</v>
      </c>
    </row>
    <row r="56" spans="1:26" x14ac:dyDescent="0.25">
      <c r="A56" s="156"/>
      <c r="B56" s="156"/>
      <c r="C56" s="156"/>
      <c r="D56" s="156" t="s">
        <v>73</v>
      </c>
      <c r="E56" s="156"/>
      <c r="F56" s="167"/>
      <c r="G56" s="159"/>
      <c r="H56" s="159"/>
      <c r="I56" s="159"/>
      <c r="J56" s="156"/>
      <c r="K56" s="156"/>
      <c r="L56" s="156">
        <f>ROUND((SUM(L51:L55))/1,2)</f>
        <v>0</v>
      </c>
      <c r="M56" s="156">
        <f>ROUND((SUM(M51:M55))/1,2)</f>
        <v>0</v>
      </c>
      <c r="N56" s="156"/>
      <c r="O56" s="156"/>
      <c r="P56" s="174">
        <f>ROUND((SUM(P51:P55))/1,2)</f>
        <v>0.12</v>
      </c>
      <c r="Q56" s="153"/>
      <c r="R56" s="153"/>
      <c r="S56" s="174">
        <f>ROUND((SUM(S51:S55))/1,2)</f>
        <v>0</v>
      </c>
      <c r="T56" s="153"/>
      <c r="U56" s="153"/>
      <c r="V56" s="153"/>
      <c r="W56" s="153"/>
      <c r="X56" s="153"/>
      <c r="Y56" s="153"/>
      <c r="Z56" s="153"/>
    </row>
    <row r="57" spans="1:26" x14ac:dyDescent="0.25">
      <c r="A57" s="1"/>
      <c r="B57" s="1"/>
      <c r="C57" s="1"/>
      <c r="D57" s="1"/>
      <c r="E57" s="1"/>
      <c r="F57" s="163"/>
      <c r="G57" s="149"/>
      <c r="H57" s="149"/>
      <c r="I57" s="149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6"/>
      <c r="B58" s="156"/>
      <c r="C58" s="156"/>
      <c r="D58" s="156" t="s">
        <v>74</v>
      </c>
      <c r="E58" s="156"/>
      <c r="F58" s="167"/>
      <c r="G58" s="157"/>
      <c r="H58" s="157"/>
      <c r="I58" s="157"/>
      <c r="J58" s="156"/>
      <c r="K58" s="156"/>
      <c r="L58" s="156"/>
      <c r="M58" s="156"/>
      <c r="N58" s="156"/>
      <c r="O58" s="156"/>
      <c r="P58" s="156"/>
      <c r="Q58" s="153"/>
      <c r="R58" s="153"/>
      <c r="S58" s="156"/>
      <c r="T58" s="153"/>
      <c r="U58" s="153"/>
      <c r="V58" s="153"/>
      <c r="W58" s="153"/>
      <c r="X58" s="153"/>
      <c r="Y58" s="153"/>
      <c r="Z58" s="153"/>
    </row>
    <row r="59" spans="1:26" ht="24.95" customHeight="1" x14ac:dyDescent="0.25">
      <c r="A59" s="171"/>
      <c r="B59" s="168" t="s">
        <v>205</v>
      </c>
      <c r="C59" s="172" t="s">
        <v>206</v>
      </c>
      <c r="D59" s="168" t="s">
        <v>207</v>
      </c>
      <c r="E59" s="168" t="s">
        <v>99</v>
      </c>
      <c r="F59" s="169">
        <v>36.94</v>
      </c>
      <c r="G59" s="170"/>
      <c r="H59" s="170"/>
      <c r="I59" s="170"/>
      <c r="J59" s="168">
        <f t="shared" ref="J59:J65" si="5">ROUND(F59*(N59),2)</f>
        <v>12.19</v>
      </c>
      <c r="K59" s="1">
        <f t="shared" ref="K59:K65" si="6">ROUND(F59*(O59),2)</f>
        <v>0</v>
      </c>
      <c r="L59" s="1">
        <f>ROUND(F59*(G59),2)</f>
        <v>0</v>
      </c>
      <c r="M59" s="1"/>
      <c r="N59" s="1">
        <v>0.33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/>
      <c r="B60" s="168" t="s">
        <v>205</v>
      </c>
      <c r="C60" s="172" t="s">
        <v>208</v>
      </c>
      <c r="D60" s="168" t="s">
        <v>209</v>
      </c>
      <c r="E60" s="168" t="s">
        <v>91</v>
      </c>
      <c r="F60" s="169">
        <v>62.75</v>
      </c>
      <c r="G60" s="170"/>
      <c r="H60" s="170"/>
      <c r="I60" s="170"/>
      <c r="J60" s="168">
        <f t="shared" si="5"/>
        <v>150.6</v>
      </c>
      <c r="K60" s="1">
        <f t="shared" si="6"/>
        <v>0</v>
      </c>
      <c r="L60" s="1">
        <f>ROUND(F60*(G60),2)</f>
        <v>0</v>
      </c>
      <c r="M60" s="1"/>
      <c r="N60" s="1">
        <v>2.4</v>
      </c>
      <c r="O60" s="1"/>
      <c r="P60" s="167"/>
      <c r="Q60" s="173"/>
      <c r="R60" s="173"/>
      <c r="S60" s="167">
        <f>ROUND(F60*(X60),3)</f>
        <v>6.3E-2</v>
      </c>
      <c r="X60">
        <v>1E-3</v>
      </c>
      <c r="Z60">
        <v>0</v>
      </c>
    </row>
    <row r="61" spans="1:26" ht="24.95" customHeight="1" x14ac:dyDescent="0.25">
      <c r="A61" s="171"/>
      <c r="B61" s="168" t="s">
        <v>210</v>
      </c>
      <c r="C61" s="172" t="s">
        <v>211</v>
      </c>
      <c r="D61" s="168" t="s">
        <v>212</v>
      </c>
      <c r="E61" s="168" t="s">
        <v>91</v>
      </c>
      <c r="F61" s="169">
        <v>62.75</v>
      </c>
      <c r="G61" s="170"/>
      <c r="H61" s="170"/>
      <c r="I61" s="170"/>
      <c r="J61" s="168">
        <f t="shared" si="5"/>
        <v>532.75</v>
      </c>
      <c r="K61" s="1">
        <f t="shared" si="6"/>
        <v>0</v>
      </c>
      <c r="L61" s="1">
        <f>ROUND(F61*(G61),2)</f>
        <v>0</v>
      </c>
      <c r="M61" s="1"/>
      <c r="N61" s="1">
        <v>8.49</v>
      </c>
      <c r="O61" s="1"/>
      <c r="P61" s="167">
        <f>ROUND(F61*(R61),3)</f>
        <v>2.3E-2</v>
      </c>
      <c r="Q61" s="173"/>
      <c r="R61" s="173">
        <v>3.6999999999999999E-4</v>
      </c>
      <c r="S61" s="167"/>
      <c r="Z61">
        <v>0</v>
      </c>
    </row>
    <row r="62" spans="1:26" ht="34.5" x14ac:dyDescent="0.25">
      <c r="A62" s="171"/>
      <c r="B62" s="168" t="s">
        <v>213</v>
      </c>
      <c r="C62" s="172" t="s">
        <v>214</v>
      </c>
      <c r="D62" s="168" t="s">
        <v>256</v>
      </c>
      <c r="E62" s="168" t="s">
        <v>91</v>
      </c>
      <c r="F62" s="169">
        <v>65.260000000000005</v>
      </c>
      <c r="G62" s="170"/>
      <c r="H62" s="170"/>
      <c r="I62" s="170"/>
      <c r="J62" s="168">
        <f t="shared" si="5"/>
        <v>1057.21</v>
      </c>
      <c r="K62" s="1">
        <f t="shared" si="6"/>
        <v>0</v>
      </c>
      <c r="L62" s="1"/>
      <c r="M62" s="1">
        <f>ROUND(F62*(H62),2)</f>
        <v>0</v>
      </c>
      <c r="N62" s="1">
        <v>16.2</v>
      </c>
      <c r="O62" s="1"/>
      <c r="P62" s="167">
        <f>ROUND(F62*(R62),3)</f>
        <v>0.23499999999999999</v>
      </c>
      <c r="Q62" s="173"/>
      <c r="R62" s="173">
        <v>3.5999999999999999E-3</v>
      </c>
      <c r="S62" s="167"/>
      <c r="Z62">
        <v>0</v>
      </c>
    </row>
    <row r="63" spans="1:26" ht="24.95" customHeight="1" x14ac:dyDescent="0.25">
      <c r="A63" s="171"/>
      <c r="B63" s="168" t="s">
        <v>210</v>
      </c>
      <c r="C63" s="172" t="s">
        <v>215</v>
      </c>
      <c r="D63" s="168" t="s">
        <v>216</v>
      </c>
      <c r="E63" s="168" t="s">
        <v>99</v>
      </c>
      <c r="F63" s="169">
        <v>36.94</v>
      </c>
      <c r="G63" s="170"/>
      <c r="H63" s="170"/>
      <c r="I63" s="170"/>
      <c r="J63" s="168">
        <f t="shared" si="5"/>
        <v>18.47</v>
      </c>
      <c r="K63" s="1">
        <f t="shared" si="6"/>
        <v>0</v>
      </c>
      <c r="L63" s="1">
        <f>ROUND(F63*(G63),2)</f>
        <v>0</v>
      </c>
      <c r="M63" s="1"/>
      <c r="N63" s="1">
        <v>0.5</v>
      </c>
      <c r="O63" s="1"/>
      <c r="P63" s="167">
        <f>ROUND(F63*(R63),3)</f>
        <v>1E-3</v>
      </c>
      <c r="Q63" s="173"/>
      <c r="R63" s="173">
        <v>3.3840000000000001E-5</v>
      </c>
      <c r="S63" s="167"/>
      <c r="Z63">
        <v>0</v>
      </c>
    </row>
    <row r="64" spans="1:26" ht="24.95" customHeight="1" x14ac:dyDescent="0.25">
      <c r="A64" s="171"/>
      <c r="B64" s="168" t="s">
        <v>190</v>
      </c>
      <c r="C64" s="172" t="s">
        <v>217</v>
      </c>
      <c r="D64" s="168" t="s">
        <v>252</v>
      </c>
      <c r="E64" s="168" t="s">
        <v>99</v>
      </c>
      <c r="F64" s="169">
        <v>38.4176</v>
      </c>
      <c r="G64" s="170"/>
      <c r="H64" s="170"/>
      <c r="I64" s="170"/>
      <c r="J64" s="168">
        <f t="shared" si="5"/>
        <v>21.13</v>
      </c>
      <c r="K64" s="1">
        <f t="shared" si="6"/>
        <v>0</v>
      </c>
      <c r="L64" s="1"/>
      <c r="M64" s="1">
        <f>ROUND(F64*(H64),2)</f>
        <v>0</v>
      </c>
      <c r="N64" s="1">
        <v>0.55000000000000004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/>
      <c r="B65" s="168" t="s">
        <v>210</v>
      </c>
      <c r="C65" s="172" t="s">
        <v>218</v>
      </c>
      <c r="D65" s="168" t="s">
        <v>219</v>
      </c>
      <c r="E65" s="168" t="s">
        <v>114</v>
      </c>
      <c r="F65" s="169">
        <v>0.25940354960000001</v>
      </c>
      <c r="G65" s="170"/>
      <c r="H65" s="170"/>
      <c r="I65" s="170"/>
      <c r="J65" s="168">
        <f t="shared" si="5"/>
        <v>3.79</v>
      </c>
      <c r="K65" s="1">
        <f t="shared" si="6"/>
        <v>0</v>
      </c>
      <c r="L65" s="1">
        <f>ROUND(F65*(G65),2)</f>
        <v>0</v>
      </c>
      <c r="M65" s="1"/>
      <c r="N65" s="1">
        <v>14.62</v>
      </c>
      <c r="O65" s="1"/>
      <c r="P65" s="167"/>
      <c r="Q65" s="173"/>
      <c r="R65" s="173"/>
      <c r="S65" s="167"/>
      <c r="Z65">
        <v>0</v>
      </c>
    </row>
    <row r="66" spans="1:26" x14ac:dyDescent="0.25">
      <c r="A66" s="156"/>
      <c r="B66" s="156"/>
      <c r="C66" s="156"/>
      <c r="D66" s="156" t="s">
        <v>74</v>
      </c>
      <c r="E66" s="156"/>
      <c r="F66" s="167"/>
      <c r="G66" s="159"/>
      <c r="H66" s="159"/>
      <c r="I66" s="159"/>
      <c r="J66" s="156"/>
      <c r="K66" s="156"/>
      <c r="L66" s="156">
        <f>ROUND((SUM(L58:L65))/1,2)</f>
        <v>0</v>
      </c>
      <c r="M66" s="156">
        <f>ROUND((SUM(M58:M65))/1,2)</f>
        <v>0</v>
      </c>
      <c r="N66" s="156"/>
      <c r="O66" s="156"/>
      <c r="P66" s="174">
        <f>ROUND((SUM(P58:P65))/1,2)</f>
        <v>0.26</v>
      </c>
      <c r="Q66" s="153"/>
      <c r="R66" s="153"/>
      <c r="S66" s="174">
        <f>ROUND((SUM(S58:S65))/1,2)</f>
        <v>0.06</v>
      </c>
      <c r="T66" s="153"/>
      <c r="U66" s="153"/>
      <c r="V66" s="153"/>
      <c r="W66" s="153"/>
      <c r="X66" s="153"/>
      <c r="Y66" s="153"/>
      <c r="Z66" s="153"/>
    </row>
    <row r="67" spans="1:26" x14ac:dyDescent="0.25">
      <c r="A67" s="1"/>
      <c r="B67" s="1"/>
      <c r="C67" s="1"/>
      <c r="D67" s="1"/>
      <c r="E67" s="1"/>
      <c r="F67" s="163"/>
      <c r="G67" s="149"/>
      <c r="H67" s="149"/>
      <c r="I67" s="149"/>
      <c r="J67" s="1"/>
      <c r="K67" s="1"/>
      <c r="L67" s="1"/>
      <c r="M67" s="1"/>
      <c r="N67" s="1"/>
      <c r="O67" s="1"/>
      <c r="P67" s="1"/>
      <c r="S67" s="1"/>
    </row>
    <row r="68" spans="1:26" x14ac:dyDescent="0.25">
      <c r="A68" s="156"/>
      <c r="B68" s="156"/>
      <c r="C68" s="156"/>
      <c r="D68" s="156" t="s">
        <v>75</v>
      </c>
      <c r="E68" s="156"/>
      <c r="F68" s="167"/>
      <c r="G68" s="157"/>
      <c r="H68" s="157"/>
      <c r="I68" s="157"/>
      <c r="J68" s="156"/>
      <c r="K68" s="156"/>
      <c r="L68" s="156"/>
      <c r="M68" s="156"/>
      <c r="N68" s="156"/>
      <c r="O68" s="156"/>
      <c r="P68" s="156"/>
      <c r="Q68" s="153"/>
      <c r="R68" s="153"/>
      <c r="S68" s="156"/>
      <c r="T68" s="153"/>
      <c r="U68" s="153"/>
      <c r="V68" s="153"/>
      <c r="W68" s="153"/>
      <c r="X68" s="153"/>
      <c r="Y68" s="153"/>
      <c r="Z68" s="153"/>
    </row>
    <row r="69" spans="1:26" ht="24.95" customHeight="1" x14ac:dyDescent="0.25">
      <c r="A69" s="171"/>
      <c r="B69" s="168" t="s">
        <v>220</v>
      </c>
      <c r="C69" s="172" t="s">
        <v>221</v>
      </c>
      <c r="D69" s="168" t="s">
        <v>222</v>
      </c>
      <c r="E69" s="168" t="s">
        <v>91</v>
      </c>
      <c r="F69" s="169">
        <v>52.424999999999997</v>
      </c>
      <c r="G69" s="170"/>
      <c r="H69" s="170"/>
      <c r="I69" s="170"/>
      <c r="J69" s="168">
        <f>ROUND(F69*(N69),2)</f>
        <v>791.62</v>
      </c>
      <c r="K69" s="1">
        <f>ROUND(F69*(O69),2)</f>
        <v>0</v>
      </c>
      <c r="L69" s="1">
        <f>ROUND(F69*(G69),2)</f>
        <v>0</v>
      </c>
      <c r="M69" s="1"/>
      <c r="N69" s="1">
        <v>15.1</v>
      </c>
      <c r="O69" s="1"/>
      <c r="P69" s="167">
        <f>ROUND(F69*(R69),3)</f>
        <v>7.0000000000000007E-2</v>
      </c>
      <c r="Q69" s="173"/>
      <c r="R69" s="173">
        <v>1.33E-3</v>
      </c>
      <c r="S69" s="167"/>
      <c r="Z69">
        <v>0</v>
      </c>
    </row>
    <row r="70" spans="1:26" x14ac:dyDescent="0.25">
      <c r="A70" s="156"/>
      <c r="B70" s="156"/>
      <c r="C70" s="156"/>
      <c r="D70" s="156" t="s">
        <v>75</v>
      </c>
      <c r="E70" s="156"/>
      <c r="F70" s="167"/>
      <c r="G70" s="159"/>
      <c r="H70" s="159"/>
      <c r="I70" s="159"/>
      <c r="J70" s="156"/>
      <c r="K70" s="156"/>
      <c r="L70" s="156">
        <f>ROUND((SUM(L68:L69))/1,2)</f>
        <v>0</v>
      </c>
      <c r="M70" s="156">
        <f>ROUND((SUM(M68:M69))/1,2)</f>
        <v>0</v>
      </c>
      <c r="N70" s="156"/>
      <c r="O70" s="156"/>
      <c r="P70" s="174">
        <f>ROUND((SUM(P68:P69))/1,2)</f>
        <v>7.0000000000000007E-2</v>
      </c>
      <c r="Q70" s="153"/>
      <c r="R70" s="153"/>
      <c r="S70" s="174">
        <f>ROUND((SUM(S68:S69))/1,2)</f>
        <v>0</v>
      </c>
      <c r="T70" s="153"/>
      <c r="U70" s="153"/>
      <c r="V70" s="153"/>
      <c r="W70" s="153"/>
      <c r="X70" s="153"/>
      <c r="Y70" s="153"/>
      <c r="Z70" s="153"/>
    </row>
    <row r="71" spans="1:26" x14ac:dyDescent="0.25">
      <c r="A71" s="1"/>
      <c r="B71" s="1"/>
      <c r="C71" s="1"/>
      <c r="D71" s="1"/>
      <c r="E71" s="1"/>
      <c r="F71" s="163"/>
      <c r="G71" s="149"/>
      <c r="H71" s="149"/>
      <c r="I71" s="149"/>
      <c r="J71" s="1"/>
      <c r="K71" s="1"/>
      <c r="L71" s="1"/>
      <c r="M71" s="1"/>
      <c r="N71" s="1"/>
      <c r="O71" s="1"/>
      <c r="P71" s="1"/>
      <c r="S71" s="1"/>
    </row>
    <row r="72" spans="1:26" x14ac:dyDescent="0.25">
      <c r="A72" s="156"/>
      <c r="B72" s="156"/>
      <c r="C72" s="156"/>
      <c r="D72" s="156" t="s">
        <v>76</v>
      </c>
      <c r="E72" s="156"/>
      <c r="F72" s="167"/>
      <c r="G72" s="157"/>
      <c r="H72" s="157"/>
      <c r="I72" s="157"/>
      <c r="J72" s="156"/>
      <c r="K72" s="156"/>
      <c r="L72" s="156"/>
      <c r="M72" s="156"/>
      <c r="N72" s="156"/>
      <c r="O72" s="156"/>
      <c r="P72" s="156"/>
      <c r="Q72" s="153"/>
      <c r="R72" s="153"/>
      <c r="S72" s="156"/>
      <c r="T72" s="153"/>
      <c r="U72" s="153"/>
      <c r="V72" s="153"/>
      <c r="W72" s="153"/>
      <c r="X72" s="153"/>
      <c r="Y72" s="153"/>
      <c r="Z72" s="153"/>
    </row>
    <row r="73" spans="1:26" ht="24.95" customHeight="1" x14ac:dyDescent="0.25">
      <c r="A73" s="171"/>
      <c r="B73" s="168" t="s">
        <v>225</v>
      </c>
      <c r="C73" s="172" t="s">
        <v>226</v>
      </c>
      <c r="D73" s="168" t="s">
        <v>254</v>
      </c>
      <c r="E73" s="168" t="s">
        <v>91</v>
      </c>
      <c r="F73" s="169">
        <v>118.4</v>
      </c>
      <c r="G73" s="170"/>
      <c r="H73" s="170"/>
      <c r="I73" s="170"/>
      <c r="J73" s="168">
        <f>ROUND(F73*(N73),2)</f>
        <v>254.56</v>
      </c>
      <c r="K73" s="1">
        <f>ROUND(F73*(O73),2)</f>
        <v>0</v>
      </c>
      <c r="L73" s="1">
        <f>ROUND(F73*(G73),2)</f>
        <v>0</v>
      </c>
      <c r="M73" s="1"/>
      <c r="N73" s="1">
        <v>2.15</v>
      </c>
      <c r="O73" s="1"/>
      <c r="P73" s="167">
        <f>ROUND(F73*(R73),3)</f>
        <v>2.7E-2</v>
      </c>
      <c r="Q73" s="173"/>
      <c r="R73" s="173">
        <v>2.3000000000000001E-4</v>
      </c>
      <c r="S73" s="167"/>
      <c r="Z73">
        <v>0</v>
      </c>
    </row>
    <row r="74" spans="1:26" x14ac:dyDescent="0.25">
      <c r="A74" s="156"/>
      <c r="B74" s="156"/>
      <c r="C74" s="156"/>
      <c r="D74" s="156" t="s">
        <v>76</v>
      </c>
      <c r="E74" s="156"/>
      <c r="F74" s="167"/>
      <c r="G74" s="159"/>
      <c r="H74" s="159"/>
      <c r="I74" s="159"/>
      <c r="J74" s="156"/>
      <c r="K74" s="156"/>
      <c r="L74" s="156">
        <f>ROUND((SUM(L72:L73))/1,2)</f>
        <v>0</v>
      </c>
      <c r="M74" s="156">
        <f>ROUND((SUM(M72:M73))/1,2)</f>
        <v>0</v>
      </c>
      <c r="N74" s="156"/>
      <c r="O74" s="156"/>
      <c r="P74" s="174">
        <f>ROUND((SUM(P72:P73))/1,2)</f>
        <v>0.03</v>
      </c>
      <c r="S74" s="167">
        <f>ROUND((SUM(S72:S73))/1,2)</f>
        <v>0</v>
      </c>
    </row>
    <row r="75" spans="1:26" x14ac:dyDescent="0.25">
      <c r="A75" s="1"/>
      <c r="B75" s="1"/>
      <c r="C75" s="1"/>
      <c r="D75" s="1"/>
      <c r="E75" s="1"/>
      <c r="F75" s="163"/>
      <c r="G75" s="149"/>
      <c r="H75" s="149"/>
      <c r="I75" s="149"/>
      <c r="J75" s="1"/>
      <c r="K75" s="1"/>
      <c r="L75" s="1"/>
      <c r="M75" s="1"/>
      <c r="N75" s="1"/>
      <c r="O75" s="1"/>
      <c r="P75" s="1"/>
      <c r="S75" s="1"/>
    </row>
    <row r="76" spans="1:26" x14ac:dyDescent="0.25">
      <c r="A76" s="156"/>
      <c r="B76" s="156"/>
      <c r="C76" s="156"/>
      <c r="D76" s="2" t="s">
        <v>67</v>
      </c>
      <c r="E76" s="156"/>
      <c r="F76" s="167"/>
      <c r="G76" s="159"/>
      <c r="H76" s="159"/>
      <c r="I76" s="159"/>
      <c r="J76" s="156"/>
      <c r="K76" s="156"/>
      <c r="L76" s="156">
        <f>ROUND((SUM(L38:L75))/2,2)</f>
        <v>0</v>
      </c>
      <c r="M76" s="156">
        <f>ROUND((SUM(M38:M75))/2,2)</f>
        <v>0</v>
      </c>
      <c r="N76" s="156"/>
      <c r="O76" s="156"/>
      <c r="P76" s="174">
        <f>ROUND((SUM(P38:P75))/2,2)</f>
        <v>0.52</v>
      </c>
      <c r="S76" s="174">
        <f>ROUND((SUM(S38:S75))/2,2)</f>
        <v>0.06</v>
      </c>
    </row>
    <row r="77" spans="1:26" x14ac:dyDescent="0.25">
      <c r="A77" s="175"/>
      <c r="B77" s="175" t="s">
        <v>14</v>
      </c>
      <c r="C77" s="175"/>
      <c r="D77" s="175"/>
      <c r="E77" s="175"/>
      <c r="F77" s="176" t="s">
        <v>77</v>
      </c>
      <c r="G77" s="177"/>
      <c r="H77" s="177"/>
      <c r="I77" s="177"/>
      <c r="J77" s="175"/>
      <c r="K77" s="175">
        <f>ROUND((SUM(K9:K76)),2)</f>
        <v>0</v>
      </c>
      <c r="L77" s="175">
        <f>ROUND((SUM(L9:L76))/3,2)</f>
        <v>0</v>
      </c>
      <c r="M77" s="175">
        <f>ROUND((SUM(M9:M76))/3,2)</f>
        <v>0</v>
      </c>
      <c r="N77" s="175"/>
      <c r="O77" s="175"/>
      <c r="P77" s="176">
        <f>ROUND((SUM(P9:P76))/3,2)</f>
        <v>7.03</v>
      </c>
      <c r="S77" s="176">
        <f>ROUND((SUM(S9:S76))/3,2)</f>
        <v>0.42</v>
      </c>
      <c r="Z77">
        <f>(SUM(Z9:Z76))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ZŠ Vyšný Žipov - Stavebné úpravy učební /  D - Zhromažďovací priestor - stavebná časť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41"/>
  <sheetViews>
    <sheetView topLeftCell="A16" workbookViewId="0">
      <selection activeCell="I29" sqref="I29:I30"/>
    </sheetView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18</v>
      </c>
      <c r="H2" s="16"/>
      <c r="I2" s="27"/>
      <c r="J2" s="31"/>
    </row>
    <row r="3" spans="1:23" ht="18" customHeight="1" x14ac:dyDescent="0.25">
      <c r="A3" s="11"/>
      <c r="B3" s="40" t="s">
        <v>239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20</v>
      </c>
      <c r="J4" s="32"/>
    </row>
    <row r="5" spans="1:23" ht="18" customHeight="1" thickBot="1" x14ac:dyDescent="0.3">
      <c r="A5" s="11"/>
      <c r="B5" s="45" t="s">
        <v>21</v>
      </c>
      <c r="C5" s="20"/>
      <c r="D5" s="17"/>
      <c r="E5" s="17"/>
      <c r="F5" s="46" t="s">
        <v>263</v>
      </c>
      <c r="G5" s="17"/>
      <c r="H5" s="17"/>
      <c r="I5" s="44" t="s">
        <v>22</v>
      </c>
      <c r="J5" s="47"/>
    </row>
    <row r="6" spans="1:23" ht="18" customHeight="1" thickTop="1" x14ac:dyDescent="0.25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 x14ac:dyDescent="0.25">
      <c r="A8" s="11"/>
      <c r="B8" s="45" t="s">
        <v>26</v>
      </c>
      <c r="C8" s="20"/>
      <c r="D8" s="17"/>
      <c r="E8" s="17"/>
      <c r="F8" s="17"/>
      <c r="G8" s="46" t="s">
        <v>24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 x14ac:dyDescent="0.25">
      <c r="A10" s="11"/>
      <c r="B10" s="45" t="s">
        <v>262</v>
      </c>
      <c r="C10" s="20"/>
      <c r="D10" s="17"/>
      <c r="E10" s="17"/>
      <c r="F10" s="17"/>
      <c r="G10" s="46" t="s">
        <v>24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/>
      <c r="E16" s="97"/>
      <c r="F16" s="106"/>
      <c r="G16" s="60">
        <v>6</v>
      </c>
      <c r="H16" s="115" t="s">
        <v>34</v>
      </c>
      <c r="I16" s="129"/>
      <c r="J16" s="126"/>
    </row>
    <row r="17" spans="1:26" ht="18" customHeight="1" x14ac:dyDescent="0.25">
      <c r="A17" s="11"/>
      <c r="B17" s="67">
        <v>2</v>
      </c>
      <c r="C17" s="71" t="s">
        <v>29</v>
      </c>
      <c r="D17" s="78"/>
      <c r="E17" s="76"/>
      <c r="F17" s="81"/>
      <c r="G17" s="61">
        <v>7</v>
      </c>
      <c r="H17" s="116" t="s">
        <v>35</v>
      </c>
      <c r="I17" s="129"/>
      <c r="J17" s="127"/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/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/>
      <c r="G20" s="61">
        <v>10</v>
      </c>
      <c r="H20" s="116" t="s">
        <v>31</v>
      </c>
      <c r="I20" s="131"/>
      <c r="J20" s="99"/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/>
      <c r="G22" s="60">
        <v>16</v>
      </c>
      <c r="H22" s="115" t="s">
        <v>50</v>
      </c>
      <c r="I22" s="130" t="s">
        <v>47</v>
      </c>
      <c r="J22" s="126"/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/>
      <c r="G23" s="61">
        <v>17</v>
      </c>
      <c r="H23" s="116" t="s">
        <v>51</v>
      </c>
      <c r="I23" s="130" t="s">
        <v>47</v>
      </c>
      <c r="J23" s="127"/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/>
      <c r="G24" s="61">
        <v>18</v>
      </c>
      <c r="H24" s="116" t="s">
        <v>52</v>
      </c>
      <c r="I24" s="130" t="s">
        <v>48</v>
      </c>
      <c r="J24" s="127"/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/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/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/>
      <c r="J29" s="119"/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/>
      <c r="J30" s="120"/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31</v>
      </c>
      <c r="I31" s="113"/>
      <c r="J31" s="133"/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500"/>
  <sheetViews>
    <sheetView workbookViewId="0">
      <selection activeCell="AA25" sqref="AA25"/>
    </sheetView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23</v>
      </c>
      <c r="B1" s="144"/>
      <c r="C1" s="144"/>
      <c r="D1" s="145" t="s">
        <v>258</v>
      </c>
      <c r="E1" s="144"/>
      <c r="F1" s="144"/>
      <c r="W1">
        <v>30.126000000000001</v>
      </c>
    </row>
    <row r="2" spans="1:26" x14ac:dyDescent="0.25">
      <c r="A2" s="145" t="s">
        <v>262</v>
      </c>
      <c r="B2" s="144"/>
      <c r="C2" s="144"/>
      <c r="D2" s="145" t="s">
        <v>20</v>
      </c>
      <c r="E2" s="144"/>
      <c r="F2" s="144"/>
    </row>
    <row r="3" spans="1:26" x14ac:dyDescent="0.25">
      <c r="A3" s="145" t="s">
        <v>26</v>
      </c>
      <c r="B3" s="144"/>
      <c r="C3" s="144"/>
      <c r="D3" s="145" t="s">
        <v>260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239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31</v>
      </c>
      <c r="E9" s="147" t="s">
        <v>60</v>
      </c>
      <c r="F9" s="147" t="s">
        <v>61</v>
      </c>
    </row>
    <row r="10" spans="1:26" x14ac:dyDescent="0.25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64</v>
      </c>
      <c r="B11" s="157"/>
      <c r="C11" s="157"/>
      <c r="D11" s="157"/>
      <c r="E11" s="158">
        <f>'SO 12023'!P17</f>
        <v>6.33</v>
      </c>
      <c r="F11" s="158">
        <f>'SO 12023'!S17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65</v>
      </c>
      <c r="B12" s="157"/>
      <c r="C12" s="157"/>
      <c r="D12" s="157"/>
      <c r="E12" s="158">
        <f>'SO 12023'!P30</f>
        <v>0.01</v>
      </c>
      <c r="F12" s="158">
        <f>'SO 12023'!S30</f>
        <v>0.56000000000000005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66</v>
      </c>
      <c r="B13" s="157"/>
      <c r="C13" s="157"/>
      <c r="D13" s="157"/>
      <c r="E13" s="158">
        <f>'SO 12023'!P34</f>
        <v>0</v>
      </c>
      <c r="F13" s="158">
        <f>'SO 12023'!S34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63</v>
      </c>
      <c r="B14" s="159"/>
      <c r="C14" s="159"/>
      <c r="D14" s="159"/>
      <c r="E14" s="160">
        <f>'SO 12023'!P36</f>
        <v>6.34</v>
      </c>
      <c r="F14" s="160">
        <f>'SO 12023'!S36</f>
        <v>0.56000000000000005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67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68</v>
      </c>
      <c r="B17" s="157"/>
      <c r="C17" s="157"/>
      <c r="D17" s="157"/>
      <c r="E17" s="158">
        <f>'SO 12023'!P45</f>
        <v>0.06</v>
      </c>
      <c r="F17" s="158">
        <f>'SO 12023'!S45</f>
        <v>0.01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69</v>
      </c>
      <c r="B18" s="157"/>
      <c r="C18" s="157"/>
      <c r="D18" s="157"/>
      <c r="E18" s="158">
        <f>'SO 12023'!P55</f>
        <v>0</v>
      </c>
      <c r="F18" s="158">
        <f>'SO 12023'!S55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70</v>
      </c>
      <c r="B19" s="157"/>
      <c r="C19" s="157"/>
      <c r="D19" s="157"/>
      <c r="E19" s="158">
        <f>'SO 12023'!P64</f>
        <v>0.23</v>
      </c>
      <c r="F19" s="158">
        <f>'SO 12023'!S64</f>
        <v>0.44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71</v>
      </c>
      <c r="B20" s="157"/>
      <c r="C20" s="157"/>
      <c r="D20" s="157"/>
      <c r="E20" s="158">
        <f>'SO 12023'!P70</f>
        <v>0.02</v>
      </c>
      <c r="F20" s="158">
        <f>'SO 12023'!S70</f>
        <v>0.01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72</v>
      </c>
      <c r="B21" s="157"/>
      <c r="C21" s="157"/>
      <c r="D21" s="157"/>
      <c r="E21" s="158">
        <f>'SO 12023'!P76</f>
        <v>0.08</v>
      </c>
      <c r="F21" s="158">
        <f>'SO 12023'!S76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73</v>
      </c>
      <c r="B22" s="157"/>
      <c r="C22" s="157"/>
      <c r="D22" s="157"/>
      <c r="E22" s="158">
        <f>'SO 12023'!P82</f>
        <v>0.39</v>
      </c>
      <c r="F22" s="158">
        <f>'SO 12023'!S82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74</v>
      </c>
      <c r="B23" s="157"/>
      <c r="C23" s="157"/>
      <c r="D23" s="157"/>
      <c r="E23" s="158">
        <f>'SO 12023'!P92</f>
        <v>0.23</v>
      </c>
      <c r="F23" s="158">
        <f>'SO 12023'!S92</f>
        <v>0.06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75</v>
      </c>
      <c r="B24" s="157"/>
      <c r="C24" s="157"/>
      <c r="D24" s="157"/>
      <c r="E24" s="158">
        <f>'SO 12023'!P97</f>
        <v>0.08</v>
      </c>
      <c r="F24" s="158">
        <f>'SO 12023'!S97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76</v>
      </c>
      <c r="B25" s="157"/>
      <c r="C25" s="157"/>
      <c r="D25" s="157"/>
      <c r="E25" s="158">
        <f>'SO 12023'!P101</f>
        <v>0.03</v>
      </c>
      <c r="F25" s="158">
        <f>'SO 12023'!S101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2" t="s">
        <v>67</v>
      </c>
      <c r="B26" s="159"/>
      <c r="C26" s="159"/>
      <c r="D26" s="159"/>
      <c r="E26" s="160">
        <f>'SO 12023'!P103</f>
        <v>1.1100000000000001</v>
      </c>
      <c r="F26" s="160">
        <f>'SO 12023'!S103</f>
        <v>0.52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2" t="s">
        <v>77</v>
      </c>
      <c r="B28" s="159"/>
      <c r="C28" s="159"/>
      <c r="D28" s="159"/>
      <c r="E28" s="160">
        <f>'SO 12023'!P104</f>
        <v>7.45</v>
      </c>
      <c r="F28" s="160">
        <f>'SO 12023'!S104</f>
        <v>1.08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4"/>
  <sheetViews>
    <sheetView workbookViewId="0">
      <pane ySplit="8" topLeftCell="A85" activePane="bottomLeft" state="frozen"/>
      <selection pane="bottomLeft" activeCell="AC100" sqref="AC100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23</v>
      </c>
      <c r="C1" s="3"/>
      <c r="D1" s="3"/>
      <c r="E1" s="5" t="s">
        <v>263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262</v>
      </c>
      <c r="C2" s="3"/>
      <c r="D2" s="3"/>
      <c r="E2" s="5" t="s">
        <v>20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26</v>
      </c>
      <c r="C3" s="3"/>
      <c r="D3" s="3"/>
      <c r="E3" s="5" t="s">
        <v>260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239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78</v>
      </c>
      <c r="B8" s="164" t="s">
        <v>79</v>
      </c>
      <c r="C8" s="164" t="s">
        <v>80</v>
      </c>
      <c r="D8" s="164" t="s">
        <v>81</v>
      </c>
      <c r="E8" s="164" t="s">
        <v>82</v>
      </c>
      <c r="F8" s="164" t="s">
        <v>83</v>
      </c>
      <c r="G8" s="164" t="s">
        <v>84</v>
      </c>
      <c r="H8" s="164" t="s">
        <v>54</v>
      </c>
      <c r="I8" s="164" t="s">
        <v>85</v>
      </c>
      <c r="J8" s="164"/>
      <c r="K8" s="164"/>
      <c r="L8" s="164"/>
      <c r="M8" s="164"/>
      <c r="N8" s="164"/>
      <c r="O8" s="164"/>
      <c r="P8" s="164" t="s">
        <v>86</v>
      </c>
      <c r="Q8" s="161"/>
      <c r="R8" s="161"/>
      <c r="S8" s="164" t="s">
        <v>87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88</v>
      </c>
      <c r="C11" s="172" t="s">
        <v>89</v>
      </c>
      <c r="D11" s="168" t="s">
        <v>90</v>
      </c>
      <c r="E11" s="168" t="s">
        <v>91</v>
      </c>
      <c r="F11" s="169">
        <v>119.68</v>
      </c>
      <c r="G11" s="170"/>
      <c r="H11" s="170"/>
      <c r="I11" s="170"/>
      <c r="J11" s="168">
        <f t="shared" ref="J11:J16" si="0">ROUND(F11*(N11),2)</f>
        <v>453.59</v>
      </c>
      <c r="K11" s="1">
        <f t="shared" ref="K11:K16" si="1">ROUND(F11*(O11),2)</f>
        <v>0</v>
      </c>
      <c r="L11" s="1">
        <f>ROUND(F11*(G11),2)</f>
        <v>0</v>
      </c>
      <c r="M11" s="1"/>
      <c r="N11" s="1">
        <v>3.79</v>
      </c>
      <c r="O11" s="1"/>
      <c r="P11" s="167">
        <f>ROUND(F11*(R11),3)</f>
        <v>2.0289999999999999</v>
      </c>
      <c r="Q11" s="173"/>
      <c r="R11" s="173">
        <v>1.695E-2</v>
      </c>
      <c r="S11" s="167"/>
      <c r="Z11">
        <v>0</v>
      </c>
    </row>
    <row r="12" spans="1:26" ht="24.95" customHeight="1" x14ac:dyDescent="0.25">
      <c r="A12" s="171"/>
      <c r="B12" s="168" t="s">
        <v>88</v>
      </c>
      <c r="C12" s="172" t="s">
        <v>92</v>
      </c>
      <c r="D12" s="168" t="s">
        <v>93</v>
      </c>
      <c r="E12" s="168" t="s">
        <v>91</v>
      </c>
      <c r="F12" s="169">
        <v>54.94</v>
      </c>
      <c r="G12" s="170"/>
      <c r="H12" s="170"/>
      <c r="I12" s="170"/>
      <c r="J12" s="168">
        <f t="shared" si="0"/>
        <v>284.58999999999997</v>
      </c>
      <c r="K12" s="1">
        <f t="shared" si="1"/>
        <v>0</v>
      </c>
      <c r="L12" s="1">
        <f>ROUND(F12*(G12),2)</f>
        <v>0</v>
      </c>
      <c r="M12" s="1"/>
      <c r="N12" s="1">
        <v>5.18</v>
      </c>
      <c r="O12" s="1"/>
      <c r="P12" s="167">
        <f>ROUND(F12*(R12),3)</f>
        <v>1.0449999999999999</v>
      </c>
      <c r="Q12" s="173"/>
      <c r="R12" s="173">
        <v>1.9027365000000001E-2</v>
      </c>
      <c r="S12" s="167"/>
      <c r="Z12">
        <v>0</v>
      </c>
    </row>
    <row r="13" spans="1:26" ht="24.95" customHeight="1" x14ac:dyDescent="0.25">
      <c r="A13" s="171"/>
      <c r="B13" s="168" t="s">
        <v>94</v>
      </c>
      <c r="C13" s="172" t="s">
        <v>95</v>
      </c>
      <c r="D13" s="168" t="s">
        <v>96</v>
      </c>
      <c r="E13" s="168" t="s">
        <v>91</v>
      </c>
      <c r="F13" s="169">
        <v>54.94</v>
      </c>
      <c r="G13" s="170"/>
      <c r="H13" s="170"/>
      <c r="I13" s="170"/>
      <c r="J13" s="168">
        <f t="shared" si="0"/>
        <v>1016.39</v>
      </c>
      <c r="K13" s="1">
        <f t="shared" si="1"/>
        <v>0</v>
      </c>
      <c r="L13" s="1">
        <f>ROUND(F13*(G13),2)</f>
        <v>0</v>
      </c>
      <c r="M13" s="1"/>
      <c r="N13" s="1">
        <v>18.5</v>
      </c>
      <c r="O13" s="1"/>
      <c r="P13" s="167">
        <f>ROUND(F13*(R13),3)</f>
        <v>3.024</v>
      </c>
      <c r="Q13" s="173"/>
      <c r="R13" s="173">
        <v>5.5050000000000002E-2</v>
      </c>
      <c r="S13" s="167"/>
      <c r="Z13">
        <v>0</v>
      </c>
    </row>
    <row r="14" spans="1:26" ht="24.95" customHeight="1" x14ac:dyDescent="0.25">
      <c r="A14" s="171"/>
      <c r="B14" s="168" t="s">
        <v>94</v>
      </c>
      <c r="C14" s="172" t="s">
        <v>97</v>
      </c>
      <c r="D14" s="168" t="s">
        <v>98</v>
      </c>
      <c r="E14" s="168" t="s">
        <v>99</v>
      </c>
      <c r="F14" s="169">
        <v>7.8</v>
      </c>
      <c r="G14" s="170"/>
      <c r="H14" s="170"/>
      <c r="I14" s="170"/>
      <c r="J14" s="168">
        <f t="shared" si="0"/>
        <v>39.549999999999997</v>
      </c>
      <c r="K14" s="1">
        <f t="shared" si="1"/>
        <v>0</v>
      </c>
      <c r="L14" s="1">
        <f>ROUND(F14*(G14),2)</f>
        <v>0</v>
      </c>
      <c r="M14" s="1"/>
      <c r="N14" s="1">
        <v>5.07</v>
      </c>
      <c r="O14" s="1"/>
      <c r="P14" s="167">
        <f>ROUND(F14*(R14),3)</f>
        <v>6.9000000000000006E-2</v>
      </c>
      <c r="Q14" s="173"/>
      <c r="R14" s="173">
        <v>8.8000000000000005E-3</v>
      </c>
      <c r="S14" s="167"/>
      <c r="Z14">
        <v>0</v>
      </c>
    </row>
    <row r="15" spans="1:26" ht="24.95" customHeight="1" x14ac:dyDescent="0.25">
      <c r="A15" s="171"/>
      <c r="B15" s="168" t="s">
        <v>100</v>
      </c>
      <c r="C15" s="172" t="s">
        <v>101</v>
      </c>
      <c r="D15" s="168" t="s">
        <v>102</v>
      </c>
      <c r="E15" s="168" t="s">
        <v>99</v>
      </c>
      <c r="F15" s="169">
        <v>7.8</v>
      </c>
      <c r="G15" s="170"/>
      <c r="H15" s="170"/>
      <c r="I15" s="170"/>
      <c r="J15" s="168">
        <f t="shared" si="0"/>
        <v>79.95</v>
      </c>
      <c r="K15" s="1">
        <f t="shared" si="1"/>
        <v>0</v>
      </c>
      <c r="L15" s="1"/>
      <c r="M15" s="1">
        <f>ROUND(F15*(H15),2)</f>
        <v>0</v>
      </c>
      <c r="N15" s="1">
        <v>10.25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94</v>
      </c>
      <c r="C16" s="172" t="s">
        <v>103</v>
      </c>
      <c r="D16" s="168" t="s">
        <v>104</v>
      </c>
      <c r="E16" s="168" t="s">
        <v>91</v>
      </c>
      <c r="F16" s="169">
        <v>3.2</v>
      </c>
      <c r="G16" s="170"/>
      <c r="H16" s="170"/>
      <c r="I16" s="170"/>
      <c r="J16" s="168">
        <f t="shared" si="0"/>
        <v>20.100000000000001</v>
      </c>
      <c r="K16" s="1">
        <f t="shared" si="1"/>
        <v>0</v>
      </c>
      <c r="L16" s="1">
        <f>ROUND(F16*(G16),2)</f>
        <v>0</v>
      </c>
      <c r="M16" s="1"/>
      <c r="N16" s="1">
        <v>6.28</v>
      </c>
      <c r="O16" s="1"/>
      <c r="P16" s="167">
        <f>ROUND(F16*(R16),3)</f>
        <v>0.159</v>
      </c>
      <c r="Q16" s="173"/>
      <c r="R16" s="173">
        <v>4.9799999999999997E-2</v>
      </c>
      <c r="S16" s="167"/>
      <c r="Z16">
        <v>0</v>
      </c>
    </row>
    <row r="17" spans="1:26" x14ac:dyDescent="0.25">
      <c r="A17" s="156"/>
      <c r="B17" s="156"/>
      <c r="C17" s="156"/>
      <c r="D17" s="156" t="s">
        <v>64</v>
      </c>
      <c r="E17" s="156"/>
      <c r="F17" s="167"/>
      <c r="G17" s="159"/>
      <c r="H17" s="159"/>
      <c r="I17" s="159"/>
      <c r="J17" s="156"/>
      <c r="K17" s="156"/>
      <c r="L17" s="156">
        <f>ROUND((SUM(L10:L16))/1,2)</f>
        <v>0</v>
      </c>
      <c r="M17" s="156">
        <f>ROUND((SUM(M10:M16))/1,2)</f>
        <v>0</v>
      </c>
      <c r="N17" s="156"/>
      <c r="O17" s="156"/>
      <c r="P17" s="174">
        <f>ROUND((SUM(P10:P16))/1,2)</f>
        <v>6.33</v>
      </c>
      <c r="Q17" s="153"/>
      <c r="R17" s="153"/>
      <c r="S17" s="174">
        <f>ROUND((SUM(S10:S16))/1,2)</f>
        <v>0</v>
      </c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6"/>
      <c r="B19" s="156"/>
      <c r="C19" s="156"/>
      <c r="D19" s="156" t="s">
        <v>65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 x14ac:dyDescent="0.25">
      <c r="A20" s="171"/>
      <c r="B20" s="168" t="s">
        <v>94</v>
      </c>
      <c r="C20" s="172" t="s">
        <v>105</v>
      </c>
      <c r="D20" s="168" t="s">
        <v>106</v>
      </c>
      <c r="E20" s="168" t="s">
        <v>91</v>
      </c>
      <c r="F20" s="169">
        <v>54.94</v>
      </c>
      <c r="G20" s="170"/>
      <c r="H20" s="170"/>
      <c r="I20" s="170"/>
      <c r="J20" s="168">
        <f t="shared" ref="J20:J29" si="2">ROUND(F20*(N20),2)</f>
        <v>197.23</v>
      </c>
      <c r="K20" s="1">
        <f t="shared" ref="K20:K29" si="3">ROUND(F20*(O20),2)</f>
        <v>0</v>
      </c>
      <c r="L20" s="1">
        <f t="shared" ref="L20:L29" si="4">ROUND(F20*(G20),2)</f>
        <v>0</v>
      </c>
      <c r="M20" s="1"/>
      <c r="N20" s="1">
        <v>3.59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107</v>
      </c>
      <c r="C21" s="172" t="s">
        <v>108</v>
      </c>
      <c r="D21" s="168" t="s">
        <v>109</v>
      </c>
      <c r="E21" s="168" t="s">
        <v>110</v>
      </c>
      <c r="F21" s="169">
        <v>0.56200000000000006</v>
      </c>
      <c r="G21" s="170"/>
      <c r="H21" s="170"/>
      <c r="I21" s="170"/>
      <c r="J21" s="168">
        <f t="shared" si="2"/>
        <v>13.04</v>
      </c>
      <c r="K21" s="1">
        <f t="shared" si="3"/>
        <v>0</v>
      </c>
      <c r="L21" s="1">
        <f t="shared" si="4"/>
        <v>0</v>
      </c>
      <c r="M21" s="1"/>
      <c r="N21" s="1">
        <v>23.21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111</v>
      </c>
      <c r="C22" s="172" t="s">
        <v>112</v>
      </c>
      <c r="D22" s="168" t="s">
        <v>113</v>
      </c>
      <c r="E22" s="168" t="s">
        <v>114</v>
      </c>
      <c r="F22" s="169">
        <v>0.56200000000000006</v>
      </c>
      <c r="G22" s="170"/>
      <c r="H22" s="170"/>
      <c r="I22" s="170"/>
      <c r="J22" s="168">
        <f t="shared" si="2"/>
        <v>2.5499999999999998</v>
      </c>
      <c r="K22" s="1">
        <f t="shared" si="3"/>
        <v>0</v>
      </c>
      <c r="L22" s="1">
        <f t="shared" si="4"/>
        <v>0</v>
      </c>
      <c r="M22" s="1"/>
      <c r="N22" s="1">
        <v>4.53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115</v>
      </c>
      <c r="C23" s="172" t="s">
        <v>116</v>
      </c>
      <c r="D23" s="168" t="s">
        <v>117</v>
      </c>
      <c r="E23" s="168" t="s">
        <v>114</v>
      </c>
      <c r="F23" s="169">
        <v>6.7439999999999998</v>
      </c>
      <c r="G23" s="170"/>
      <c r="H23" s="170"/>
      <c r="I23" s="170"/>
      <c r="J23" s="168">
        <f t="shared" si="2"/>
        <v>1.28</v>
      </c>
      <c r="K23" s="1">
        <f t="shared" si="3"/>
        <v>0</v>
      </c>
      <c r="L23" s="1">
        <f t="shared" si="4"/>
        <v>0</v>
      </c>
      <c r="M23" s="1"/>
      <c r="N23" s="1">
        <v>0.19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115</v>
      </c>
      <c r="C24" s="172" t="s">
        <v>118</v>
      </c>
      <c r="D24" s="168" t="s">
        <v>119</v>
      </c>
      <c r="E24" s="168" t="s">
        <v>114</v>
      </c>
      <c r="F24" s="169">
        <v>0.56200000000000006</v>
      </c>
      <c r="G24" s="170"/>
      <c r="H24" s="170"/>
      <c r="I24" s="170"/>
      <c r="J24" s="168">
        <f t="shared" si="2"/>
        <v>2.2000000000000002</v>
      </c>
      <c r="K24" s="1">
        <f t="shared" si="3"/>
        <v>0</v>
      </c>
      <c r="L24" s="1">
        <f t="shared" si="4"/>
        <v>0</v>
      </c>
      <c r="M24" s="1"/>
      <c r="N24" s="1">
        <v>3.91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107</v>
      </c>
      <c r="C25" s="172" t="s">
        <v>120</v>
      </c>
      <c r="D25" s="168" t="s">
        <v>121</v>
      </c>
      <c r="E25" s="168" t="s">
        <v>114</v>
      </c>
      <c r="F25" s="169">
        <v>0.56200000000000006</v>
      </c>
      <c r="G25" s="170"/>
      <c r="H25" s="170"/>
      <c r="I25" s="170"/>
      <c r="J25" s="168">
        <f t="shared" si="2"/>
        <v>0.51</v>
      </c>
      <c r="K25" s="1">
        <f t="shared" si="3"/>
        <v>0</v>
      </c>
      <c r="L25" s="1">
        <f t="shared" si="4"/>
        <v>0</v>
      </c>
      <c r="M25" s="1"/>
      <c r="N25" s="1">
        <v>0.91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107</v>
      </c>
      <c r="C26" s="172" t="s">
        <v>122</v>
      </c>
      <c r="D26" s="168" t="s">
        <v>123</v>
      </c>
      <c r="E26" s="168" t="s">
        <v>114</v>
      </c>
      <c r="F26" s="169">
        <v>0.56159999999999999</v>
      </c>
      <c r="G26" s="170"/>
      <c r="H26" s="170"/>
      <c r="I26" s="170"/>
      <c r="J26" s="168">
        <f t="shared" si="2"/>
        <v>4.57</v>
      </c>
      <c r="K26" s="1">
        <f t="shared" si="3"/>
        <v>0</v>
      </c>
      <c r="L26" s="1">
        <f t="shared" si="4"/>
        <v>0</v>
      </c>
      <c r="M26" s="1"/>
      <c r="N26" s="1">
        <v>8.1300000000000008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107</v>
      </c>
      <c r="C27" s="172" t="s">
        <v>129</v>
      </c>
      <c r="D27" s="168" t="s">
        <v>130</v>
      </c>
      <c r="E27" s="168" t="s">
        <v>126</v>
      </c>
      <c r="F27" s="169">
        <v>2</v>
      </c>
      <c r="G27" s="170"/>
      <c r="H27" s="170"/>
      <c r="I27" s="170"/>
      <c r="J27" s="168">
        <f t="shared" si="2"/>
        <v>1.3</v>
      </c>
      <c r="K27" s="1">
        <f t="shared" si="3"/>
        <v>0</v>
      </c>
      <c r="L27" s="1">
        <f t="shared" si="4"/>
        <v>0</v>
      </c>
      <c r="M27" s="1"/>
      <c r="N27" s="1">
        <v>0.65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107</v>
      </c>
      <c r="C28" s="172" t="s">
        <v>127</v>
      </c>
      <c r="D28" s="168" t="s">
        <v>128</v>
      </c>
      <c r="E28" s="168" t="s">
        <v>91</v>
      </c>
      <c r="F28" s="169">
        <v>10.4</v>
      </c>
      <c r="G28" s="170"/>
      <c r="H28" s="170"/>
      <c r="I28" s="170"/>
      <c r="J28" s="168">
        <f t="shared" si="2"/>
        <v>51.17</v>
      </c>
      <c r="K28" s="1">
        <f t="shared" si="3"/>
        <v>0</v>
      </c>
      <c r="L28" s="1">
        <f t="shared" si="4"/>
        <v>0</v>
      </c>
      <c r="M28" s="1"/>
      <c r="N28" s="1">
        <v>4.92</v>
      </c>
      <c r="O28" s="1"/>
      <c r="P28" s="167">
        <f>ROUND(F28*(R28),3)</f>
        <v>0.01</v>
      </c>
      <c r="Q28" s="173"/>
      <c r="R28" s="173">
        <v>9.3999999999999997E-4</v>
      </c>
      <c r="S28" s="167">
        <f>ROUND(F28*(X28),3)</f>
        <v>0.56200000000000006</v>
      </c>
      <c r="X28">
        <v>5.3999999999999999E-2</v>
      </c>
      <c r="Z28">
        <v>0</v>
      </c>
    </row>
    <row r="29" spans="1:26" ht="24.95" customHeight="1" x14ac:dyDescent="0.25">
      <c r="A29" s="171"/>
      <c r="B29" s="168" t="s">
        <v>107</v>
      </c>
      <c r="C29" s="172" t="s">
        <v>124</v>
      </c>
      <c r="D29" s="168" t="s">
        <v>125</v>
      </c>
      <c r="E29" s="168" t="s">
        <v>126</v>
      </c>
      <c r="F29" s="169">
        <v>8</v>
      </c>
      <c r="G29" s="170"/>
      <c r="H29" s="170"/>
      <c r="I29" s="170"/>
      <c r="J29" s="168">
        <f t="shared" si="2"/>
        <v>3.6</v>
      </c>
      <c r="K29" s="1">
        <f t="shared" si="3"/>
        <v>0</v>
      </c>
      <c r="L29" s="1">
        <f t="shared" si="4"/>
        <v>0</v>
      </c>
      <c r="M29" s="1"/>
      <c r="N29" s="1">
        <v>0.45</v>
      </c>
      <c r="O29" s="1"/>
      <c r="P29" s="167"/>
      <c r="Q29" s="173"/>
      <c r="R29" s="173"/>
      <c r="S29" s="167"/>
      <c r="Z29">
        <v>0</v>
      </c>
    </row>
    <row r="30" spans="1:26" x14ac:dyDescent="0.25">
      <c r="A30" s="156"/>
      <c r="B30" s="156"/>
      <c r="C30" s="156"/>
      <c r="D30" s="156" t="s">
        <v>65</v>
      </c>
      <c r="E30" s="156"/>
      <c r="F30" s="167"/>
      <c r="G30" s="159"/>
      <c r="H30" s="159"/>
      <c r="I30" s="159"/>
      <c r="J30" s="156"/>
      <c r="K30" s="156"/>
      <c r="L30" s="156">
        <f>ROUND((SUM(L19:L29))/1,2)</f>
        <v>0</v>
      </c>
      <c r="M30" s="156">
        <f>ROUND((SUM(M19:M29))/1,2)</f>
        <v>0</v>
      </c>
      <c r="N30" s="156"/>
      <c r="O30" s="156"/>
      <c r="P30" s="174">
        <f>ROUND((SUM(P19:P29))/1,2)</f>
        <v>0.01</v>
      </c>
      <c r="Q30" s="153"/>
      <c r="R30" s="153"/>
      <c r="S30" s="174">
        <f>ROUND((SUM(S19:S29))/1,2)</f>
        <v>0.56000000000000005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66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/>
      <c r="B33" s="168" t="s">
        <v>88</v>
      </c>
      <c r="C33" s="172" t="s">
        <v>131</v>
      </c>
      <c r="D33" s="168" t="s">
        <v>132</v>
      </c>
      <c r="E33" s="168" t="s">
        <v>114</v>
      </c>
      <c r="F33" s="169">
        <v>6.3361624330999993</v>
      </c>
      <c r="G33" s="170"/>
      <c r="H33" s="170"/>
      <c r="I33" s="170"/>
      <c r="J33" s="168">
        <f>ROUND(F33*(N33),2)</f>
        <v>178.3</v>
      </c>
      <c r="K33" s="1">
        <f>ROUND(F33*(O33),2)</f>
        <v>0</v>
      </c>
      <c r="L33" s="1">
        <f>ROUND(F33*(G33),2)</f>
        <v>0</v>
      </c>
      <c r="M33" s="1"/>
      <c r="N33" s="1">
        <v>28.14</v>
      </c>
      <c r="O33" s="1"/>
      <c r="P33" s="167"/>
      <c r="Q33" s="173"/>
      <c r="R33" s="173"/>
      <c r="S33" s="167"/>
      <c r="Z33">
        <v>0</v>
      </c>
    </row>
    <row r="34" spans="1:26" x14ac:dyDescent="0.25">
      <c r="A34" s="156"/>
      <c r="B34" s="156"/>
      <c r="C34" s="156"/>
      <c r="D34" s="156" t="s">
        <v>66</v>
      </c>
      <c r="E34" s="156"/>
      <c r="F34" s="167"/>
      <c r="G34" s="159"/>
      <c r="H34" s="159"/>
      <c r="I34" s="159"/>
      <c r="J34" s="156"/>
      <c r="K34" s="156"/>
      <c r="L34" s="156">
        <f>ROUND((SUM(L32:L33))/1,2)</f>
        <v>0</v>
      </c>
      <c r="M34" s="156">
        <f>ROUND((SUM(M32:M33))/1,2)</f>
        <v>0</v>
      </c>
      <c r="N34" s="156"/>
      <c r="O34" s="156"/>
      <c r="P34" s="174">
        <f>ROUND((SUM(P32:P33))/1,2)</f>
        <v>0</v>
      </c>
      <c r="Q34" s="153"/>
      <c r="R34" s="153"/>
      <c r="S34" s="174">
        <f>ROUND((SUM(S32:S33))/1,2)</f>
        <v>0</v>
      </c>
      <c r="T34" s="153"/>
      <c r="U34" s="153"/>
      <c r="V34" s="153"/>
      <c r="W34" s="153"/>
      <c r="X34" s="153"/>
      <c r="Y34" s="153"/>
      <c r="Z34" s="153"/>
    </row>
    <row r="35" spans="1:26" x14ac:dyDescent="0.25">
      <c r="A35" s="1"/>
      <c r="B35" s="1"/>
      <c r="C35" s="1"/>
      <c r="D35" s="1"/>
      <c r="E35" s="1"/>
      <c r="F35" s="163"/>
      <c r="G35" s="149"/>
      <c r="H35" s="149"/>
      <c r="I35" s="149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6"/>
      <c r="B36" s="156"/>
      <c r="C36" s="156"/>
      <c r="D36" s="2" t="s">
        <v>63</v>
      </c>
      <c r="E36" s="156"/>
      <c r="F36" s="167"/>
      <c r="G36" s="159"/>
      <c r="H36" s="159"/>
      <c r="I36" s="159"/>
      <c r="J36" s="157"/>
      <c r="K36" s="156"/>
      <c r="L36" s="157">
        <f>ROUND((SUM(L9:L35))/2,2)</f>
        <v>0</v>
      </c>
      <c r="M36" s="157">
        <f>ROUND((SUM(M9:M35))/2,2)</f>
        <v>0</v>
      </c>
      <c r="N36" s="156"/>
      <c r="O36" s="156"/>
      <c r="P36" s="174">
        <f>ROUND((SUM(P9:P35))/2,2)</f>
        <v>6.34</v>
      </c>
      <c r="S36" s="174">
        <f>ROUND((SUM(S9:S35))/2,2)</f>
        <v>0.56000000000000005</v>
      </c>
    </row>
    <row r="37" spans="1:26" x14ac:dyDescent="0.25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6"/>
      <c r="B38" s="156"/>
      <c r="C38" s="156"/>
      <c r="D38" s="2" t="s">
        <v>67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x14ac:dyDescent="0.25">
      <c r="A39" s="156"/>
      <c r="B39" s="156"/>
      <c r="C39" s="156"/>
      <c r="D39" s="156" t="s">
        <v>68</v>
      </c>
      <c r="E39" s="156"/>
      <c r="F39" s="167"/>
      <c r="G39" s="157"/>
      <c r="H39" s="157"/>
      <c r="I39" s="157"/>
      <c r="J39" s="156"/>
      <c r="K39" s="156"/>
      <c r="L39" s="156"/>
      <c r="M39" s="156"/>
      <c r="N39" s="156"/>
      <c r="O39" s="156"/>
      <c r="P39" s="156"/>
      <c r="Q39" s="153"/>
      <c r="R39" s="153"/>
      <c r="S39" s="156"/>
      <c r="T39" s="153"/>
      <c r="U39" s="153"/>
      <c r="V39" s="153"/>
      <c r="W39" s="153"/>
      <c r="X39" s="153"/>
      <c r="Y39" s="153"/>
      <c r="Z39" s="153"/>
    </row>
    <row r="40" spans="1:26" ht="24.95" customHeight="1" x14ac:dyDescent="0.25">
      <c r="A40" s="171"/>
      <c r="B40" s="168" t="s">
        <v>133</v>
      </c>
      <c r="C40" s="172" t="s">
        <v>134</v>
      </c>
      <c r="D40" s="168" t="s">
        <v>135</v>
      </c>
      <c r="E40" s="168" t="s">
        <v>99</v>
      </c>
      <c r="F40" s="169">
        <v>8</v>
      </c>
      <c r="G40" s="170"/>
      <c r="H40" s="170"/>
      <c r="I40" s="170"/>
      <c r="J40" s="168">
        <f>ROUND(F40*(N40),2)</f>
        <v>64.72</v>
      </c>
      <c r="K40" s="1">
        <f>ROUND(F40*(O40),2)</f>
        <v>0</v>
      </c>
      <c r="L40" s="1">
        <f>ROUND(F40*(G40),2)</f>
        <v>0</v>
      </c>
      <c r="M40" s="1"/>
      <c r="N40" s="1">
        <v>8.09</v>
      </c>
      <c r="O40" s="1"/>
      <c r="P40" s="167">
        <f>ROUND(F40*(R40),3)</f>
        <v>5.5E-2</v>
      </c>
      <c r="Q40" s="173"/>
      <c r="R40" s="173">
        <v>6.8500000000000002E-3</v>
      </c>
      <c r="S40" s="167"/>
      <c r="Z40">
        <v>0</v>
      </c>
    </row>
    <row r="41" spans="1:26" ht="24.95" customHeight="1" x14ac:dyDescent="0.25">
      <c r="A41" s="171"/>
      <c r="B41" s="168" t="s">
        <v>133</v>
      </c>
      <c r="C41" s="172" t="s">
        <v>136</v>
      </c>
      <c r="D41" s="168" t="s">
        <v>137</v>
      </c>
      <c r="E41" s="168" t="s">
        <v>126</v>
      </c>
      <c r="F41" s="169">
        <v>8</v>
      </c>
      <c r="G41" s="170"/>
      <c r="H41" s="170"/>
      <c r="I41" s="170"/>
      <c r="J41" s="168">
        <f>ROUND(F41*(N41),2)</f>
        <v>26.24</v>
      </c>
      <c r="K41" s="1">
        <f>ROUND(F41*(O41),2)</f>
        <v>0</v>
      </c>
      <c r="L41" s="1">
        <f>ROUND(F41*(G41),2)</f>
        <v>0</v>
      </c>
      <c r="M41" s="1"/>
      <c r="N41" s="1">
        <v>3.2800000000000002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138</v>
      </c>
      <c r="C42" s="172" t="s">
        <v>139</v>
      </c>
      <c r="D42" s="168" t="s">
        <v>140</v>
      </c>
      <c r="E42" s="168" t="s">
        <v>114</v>
      </c>
      <c r="F42" s="169">
        <v>8.0000000000000002E-3</v>
      </c>
      <c r="G42" s="170"/>
      <c r="H42" s="170"/>
      <c r="I42" s="170"/>
      <c r="J42" s="168">
        <f>ROUND(F42*(N42),2)</f>
        <v>0.28000000000000003</v>
      </c>
      <c r="K42" s="1">
        <f>ROUND(F42*(O42),2)</f>
        <v>0</v>
      </c>
      <c r="L42" s="1">
        <f>ROUND(F42*(G42),2)</f>
        <v>0</v>
      </c>
      <c r="M42" s="1"/>
      <c r="N42" s="1">
        <v>35.130000000000003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138</v>
      </c>
      <c r="C43" s="172" t="s">
        <v>141</v>
      </c>
      <c r="D43" s="168" t="s">
        <v>142</v>
      </c>
      <c r="E43" s="168" t="s">
        <v>99</v>
      </c>
      <c r="F43" s="169">
        <v>8</v>
      </c>
      <c r="G43" s="170"/>
      <c r="H43" s="170"/>
      <c r="I43" s="170"/>
      <c r="J43" s="168">
        <f>ROUND(F43*(N43),2)</f>
        <v>5.04</v>
      </c>
      <c r="K43" s="1">
        <f>ROUND(F43*(O43),2)</f>
        <v>0</v>
      </c>
      <c r="L43" s="1">
        <f>ROUND(F43*(G43),2)</f>
        <v>0</v>
      </c>
      <c r="M43" s="1"/>
      <c r="N43" s="1">
        <v>0.63</v>
      </c>
      <c r="O43" s="1"/>
      <c r="P43" s="167">
        <f>ROUND(F43*(R43),3)</f>
        <v>0</v>
      </c>
      <c r="Q43" s="173"/>
      <c r="R43" s="173">
        <v>1.5359999999999999E-5</v>
      </c>
      <c r="S43" s="167">
        <f>ROUND(F43*(X43),3)</f>
        <v>8.0000000000000002E-3</v>
      </c>
      <c r="X43">
        <v>1E-3</v>
      </c>
      <c r="Z43">
        <v>0</v>
      </c>
    </row>
    <row r="44" spans="1:26" ht="24.95" customHeight="1" x14ac:dyDescent="0.25">
      <c r="A44" s="171"/>
      <c r="B44" s="168" t="s">
        <v>133</v>
      </c>
      <c r="C44" s="172" t="s">
        <v>143</v>
      </c>
      <c r="D44" s="168" t="s">
        <v>144</v>
      </c>
      <c r="E44" s="168" t="s">
        <v>114</v>
      </c>
      <c r="F44" s="169">
        <v>5.492288E-2</v>
      </c>
      <c r="G44" s="170"/>
      <c r="H44" s="170"/>
      <c r="I44" s="170"/>
      <c r="J44" s="168">
        <f>ROUND(F44*(N44),2)</f>
        <v>2.11</v>
      </c>
      <c r="K44" s="1">
        <f>ROUND(F44*(O44),2)</f>
        <v>0</v>
      </c>
      <c r="L44" s="1">
        <f>ROUND(F44*(G44),2)</f>
        <v>0</v>
      </c>
      <c r="M44" s="1"/>
      <c r="N44" s="1">
        <v>38.5</v>
      </c>
      <c r="O44" s="1"/>
      <c r="P44" s="167"/>
      <c r="Q44" s="173"/>
      <c r="R44" s="173"/>
      <c r="S44" s="167"/>
      <c r="Z44">
        <v>0</v>
      </c>
    </row>
    <row r="45" spans="1:26" x14ac:dyDescent="0.25">
      <c r="A45" s="156"/>
      <c r="B45" s="156"/>
      <c r="C45" s="156"/>
      <c r="D45" s="156" t="s">
        <v>68</v>
      </c>
      <c r="E45" s="156"/>
      <c r="F45" s="167"/>
      <c r="G45" s="159"/>
      <c r="H45" s="159"/>
      <c r="I45" s="159"/>
      <c r="J45" s="156"/>
      <c r="K45" s="156"/>
      <c r="L45" s="156">
        <f>ROUND((SUM(L39:L44))/1,2)</f>
        <v>0</v>
      </c>
      <c r="M45" s="156">
        <f>ROUND((SUM(M39:M44))/1,2)</f>
        <v>0</v>
      </c>
      <c r="N45" s="156"/>
      <c r="O45" s="156"/>
      <c r="P45" s="174">
        <f>ROUND((SUM(P39:P44))/1,2)</f>
        <v>0.06</v>
      </c>
      <c r="Q45" s="153"/>
      <c r="R45" s="153"/>
      <c r="S45" s="174">
        <f>ROUND((SUM(S39:S44))/1,2)</f>
        <v>0.01</v>
      </c>
      <c r="T45" s="153"/>
      <c r="U45" s="153"/>
      <c r="V45" s="153"/>
      <c r="W45" s="153"/>
      <c r="X45" s="153"/>
      <c r="Y45" s="153"/>
      <c r="Z45" s="153"/>
    </row>
    <row r="46" spans="1:26" x14ac:dyDescent="0.25">
      <c r="A46" s="1"/>
      <c r="B46" s="1"/>
      <c r="C46" s="1"/>
      <c r="D46" s="1"/>
      <c r="E46" s="1"/>
      <c r="F46" s="163"/>
      <c r="G46" s="149"/>
      <c r="H46" s="149"/>
      <c r="I46" s="149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56"/>
      <c r="B47" s="156"/>
      <c r="C47" s="156"/>
      <c r="D47" s="156" t="s">
        <v>69</v>
      </c>
      <c r="E47" s="156"/>
      <c r="F47" s="167"/>
      <c r="G47" s="157"/>
      <c r="H47" s="157"/>
      <c r="I47" s="157"/>
      <c r="J47" s="156"/>
      <c r="K47" s="156"/>
      <c r="L47" s="156"/>
      <c r="M47" s="156"/>
      <c r="N47" s="156"/>
      <c r="O47" s="156"/>
      <c r="P47" s="156"/>
      <c r="Q47" s="153"/>
      <c r="R47" s="153"/>
      <c r="S47" s="156"/>
      <c r="T47" s="153"/>
      <c r="U47" s="153"/>
      <c r="V47" s="153"/>
      <c r="W47" s="153"/>
      <c r="X47" s="153"/>
      <c r="Y47" s="153"/>
      <c r="Z47" s="153"/>
    </row>
    <row r="48" spans="1:26" ht="24.95" customHeight="1" x14ac:dyDescent="0.25">
      <c r="A48" s="171"/>
      <c r="B48" s="168" t="s">
        <v>145</v>
      </c>
      <c r="C48" s="172" t="s">
        <v>146</v>
      </c>
      <c r="D48" s="168" t="s">
        <v>147</v>
      </c>
      <c r="E48" s="168" t="s">
        <v>126</v>
      </c>
      <c r="F48" s="169">
        <v>8</v>
      </c>
      <c r="G48" s="170"/>
      <c r="H48" s="170"/>
      <c r="I48" s="170"/>
      <c r="J48" s="168">
        <f t="shared" ref="J48:J54" si="5">ROUND(F48*(N48),2)</f>
        <v>19.36</v>
      </c>
      <c r="K48" s="1">
        <f t="shared" ref="K48:K54" si="6">ROUND(F48*(O48),2)</f>
        <v>0</v>
      </c>
      <c r="L48" s="1">
        <f>ROUND(F48*(G48),2)</f>
        <v>0</v>
      </c>
      <c r="M48" s="1"/>
      <c r="N48" s="1">
        <v>2.42</v>
      </c>
      <c r="O48" s="1"/>
      <c r="P48" s="167">
        <f>ROUND(F48*(R48),3)</f>
        <v>0</v>
      </c>
      <c r="Q48" s="173"/>
      <c r="R48" s="173">
        <v>3.0000000000000001E-5</v>
      </c>
      <c r="S48" s="167"/>
      <c r="Z48">
        <v>0</v>
      </c>
    </row>
    <row r="49" spans="1:26" ht="24.95" customHeight="1" x14ac:dyDescent="0.25">
      <c r="A49" s="171"/>
      <c r="B49" s="168" t="s">
        <v>148</v>
      </c>
      <c r="C49" s="172" t="s">
        <v>149</v>
      </c>
      <c r="D49" s="168" t="s">
        <v>150</v>
      </c>
      <c r="E49" s="168" t="s">
        <v>126</v>
      </c>
      <c r="F49" s="169">
        <v>8</v>
      </c>
      <c r="G49" s="170"/>
      <c r="H49" s="170"/>
      <c r="I49" s="170"/>
      <c r="J49" s="168">
        <f t="shared" si="5"/>
        <v>18</v>
      </c>
      <c r="K49" s="1">
        <f t="shared" si="6"/>
        <v>0</v>
      </c>
      <c r="L49" s="1">
        <f>ROUND(F49*(G49),2)</f>
        <v>0</v>
      </c>
      <c r="M49" s="1"/>
      <c r="N49" s="1">
        <v>2.25</v>
      </c>
      <c r="O49" s="1"/>
      <c r="P49" s="167">
        <f>ROUND(F49*(R49),3)</f>
        <v>1E-3</v>
      </c>
      <c r="Q49" s="173"/>
      <c r="R49" s="173">
        <v>9.2159999999999999E-5</v>
      </c>
      <c r="S49" s="167"/>
      <c r="Z49">
        <v>0</v>
      </c>
    </row>
    <row r="50" spans="1:26" ht="24.95" customHeight="1" x14ac:dyDescent="0.25">
      <c r="A50" s="171"/>
      <c r="B50" s="168" t="s">
        <v>151</v>
      </c>
      <c r="C50" s="172" t="s">
        <v>152</v>
      </c>
      <c r="D50" s="168" t="s">
        <v>153</v>
      </c>
      <c r="E50" s="168" t="s">
        <v>126</v>
      </c>
      <c r="F50" s="169">
        <v>4</v>
      </c>
      <c r="G50" s="170"/>
      <c r="H50" s="170"/>
      <c r="I50" s="170"/>
      <c r="J50" s="168">
        <f t="shared" si="5"/>
        <v>58</v>
      </c>
      <c r="K50" s="1">
        <f t="shared" si="6"/>
        <v>0</v>
      </c>
      <c r="L50" s="1"/>
      <c r="M50" s="1">
        <f>ROUND(F50*(H50),2)</f>
        <v>0</v>
      </c>
      <c r="N50" s="1">
        <v>14.5</v>
      </c>
      <c r="O50" s="1"/>
      <c r="P50" s="167">
        <f>ROUND(F50*(R50),3)</f>
        <v>1E-3</v>
      </c>
      <c r="Q50" s="173"/>
      <c r="R50" s="173">
        <v>2.7E-4</v>
      </c>
      <c r="S50" s="167"/>
      <c r="Z50">
        <v>0</v>
      </c>
    </row>
    <row r="51" spans="1:26" ht="24.95" customHeight="1" x14ac:dyDescent="0.25">
      <c r="A51" s="171"/>
      <c r="B51" s="168" t="s">
        <v>145</v>
      </c>
      <c r="C51" s="172" t="s">
        <v>154</v>
      </c>
      <c r="D51" s="168" t="s">
        <v>155</v>
      </c>
      <c r="E51" s="168" t="s">
        <v>156</v>
      </c>
      <c r="F51" s="169">
        <v>4</v>
      </c>
      <c r="G51" s="170"/>
      <c r="H51" s="170"/>
      <c r="I51" s="170"/>
      <c r="J51" s="168">
        <f t="shared" si="5"/>
        <v>5.28</v>
      </c>
      <c r="K51" s="1">
        <f t="shared" si="6"/>
        <v>0</v>
      </c>
      <c r="L51" s="1">
        <f>ROUND(F51*(G51),2)</f>
        <v>0</v>
      </c>
      <c r="M51" s="1"/>
      <c r="N51" s="1">
        <v>1.32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157</v>
      </c>
      <c r="C52" s="172" t="s">
        <v>158</v>
      </c>
      <c r="D52" s="168" t="s">
        <v>159</v>
      </c>
      <c r="E52" s="168" t="s">
        <v>126</v>
      </c>
      <c r="F52" s="169">
        <v>4</v>
      </c>
      <c r="G52" s="170"/>
      <c r="H52" s="170"/>
      <c r="I52" s="170"/>
      <c r="J52" s="168">
        <f t="shared" si="5"/>
        <v>43.16</v>
      </c>
      <c r="K52" s="1">
        <f t="shared" si="6"/>
        <v>0</v>
      </c>
      <c r="L52" s="1"/>
      <c r="M52" s="1">
        <f>ROUND(F52*(H52),2)</f>
        <v>0</v>
      </c>
      <c r="N52" s="1">
        <v>10.79</v>
      </c>
      <c r="O52" s="1"/>
      <c r="P52" s="167">
        <f>ROUND(F52*(R52),3)</f>
        <v>0</v>
      </c>
      <c r="Q52" s="173"/>
      <c r="R52" s="173">
        <v>1E-4</v>
      </c>
      <c r="S52" s="167"/>
      <c r="Z52">
        <v>0</v>
      </c>
    </row>
    <row r="53" spans="1:26" ht="24.95" customHeight="1" x14ac:dyDescent="0.25">
      <c r="A53" s="171"/>
      <c r="B53" s="168" t="s">
        <v>145</v>
      </c>
      <c r="C53" s="172" t="s">
        <v>160</v>
      </c>
      <c r="D53" s="168" t="s">
        <v>161</v>
      </c>
      <c r="E53" s="168" t="s">
        <v>114</v>
      </c>
      <c r="F53" s="169">
        <v>4.2172800000000003E-3</v>
      </c>
      <c r="G53" s="170"/>
      <c r="H53" s="170"/>
      <c r="I53" s="170"/>
      <c r="J53" s="168">
        <f t="shared" si="5"/>
        <v>0.13</v>
      </c>
      <c r="K53" s="1">
        <f t="shared" si="6"/>
        <v>0</v>
      </c>
      <c r="L53" s="1">
        <f>ROUND(F53*(G53),2)</f>
        <v>0</v>
      </c>
      <c r="M53" s="1"/>
      <c r="N53" s="1">
        <v>29.75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151</v>
      </c>
      <c r="C54" s="172" t="s">
        <v>162</v>
      </c>
      <c r="D54" s="168" t="s">
        <v>163</v>
      </c>
      <c r="E54" s="168" t="s">
        <v>126</v>
      </c>
      <c r="F54" s="169">
        <v>4</v>
      </c>
      <c r="G54" s="170"/>
      <c r="H54" s="170"/>
      <c r="I54" s="170"/>
      <c r="J54" s="168">
        <f t="shared" si="5"/>
        <v>30.12</v>
      </c>
      <c r="K54" s="1">
        <f t="shared" si="6"/>
        <v>0</v>
      </c>
      <c r="L54" s="1"/>
      <c r="M54" s="1">
        <f>ROUND(F54*(H54),2)</f>
        <v>0</v>
      </c>
      <c r="N54" s="1">
        <v>7.53</v>
      </c>
      <c r="O54" s="1"/>
      <c r="P54" s="167">
        <f>ROUND(F54*(R54),3)</f>
        <v>2E-3</v>
      </c>
      <c r="Q54" s="173"/>
      <c r="R54" s="173">
        <v>4.4000000000000002E-4</v>
      </c>
      <c r="S54" s="167"/>
      <c r="Z54">
        <v>0</v>
      </c>
    </row>
    <row r="55" spans="1:26" x14ac:dyDescent="0.25">
      <c r="A55" s="156"/>
      <c r="B55" s="156"/>
      <c r="C55" s="156"/>
      <c r="D55" s="156" t="s">
        <v>69</v>
      </c>
      <c r="E55" s="156"/>
      <c r="F55" s="167"/>
      <c r="G55" s="159"/>
      <c r="H55" s="159"/>
      <c r="I55" s="159"/>
      <c r="J55" s="156"/>
      <c r="K55" s="156"/>
      <c r="L55" s="156">
        <f>ROUND((SUM(L47:L54))/1,2)</f>
        <v>0</v>
      </c>
      <c r="M55" s="156">
        <f>ROUND((SUM(M47:M54))/1,2)</f>
        <v>0</v>
      </c>
      <c r="N55" s="156"/>
      <c r="O55" s="156"/>
      <c r="P55" s="174">
        <f>ROUND((SUM(P47:P54))/1,2)</f>
        <v>0</v>
      </c>
      <c r="Q55" s="153"/>
      <c r="R55" s="153"/>
      <c r="S55" s="174">
        <f>ROUND((SUM(S47:S54))/1,2)</f>
        <v>0</v>
      </c>
      <c r="T55" s="153"/>
      <c r="U55" s="153"/>
      <c r="V55" s="153"/>
      <c r="W55" s="153"/>
      <c r="X55" s="153"/>
      <c r="Y55" s="153"/>
      <c r="Z55" s="153"/>
    </row>
    <row r="56" spans="1:26" x14ac:dyDescent="0.25">
      <c r="A56" s="1"/>
      <c r="B56" s="1"/>
      <c r="C56" s="1"/>
      <c r="D56" s="1"/>
      <c r="E56" s="1"/>
      <c r="F56" s="163"/>
      <c r="G56" s="149"/>
      <c r="H56" s="149"/>
      <c r="I56" s="149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6"/>
      <c r="B57" s="156"/>
      <c r="C57" s="156"/>
      <c r="D57" s="156" t="s">
        <v>70</v>
      </c>
      <c r="E57" s="156"/>
      <c r="F57" s="167"/>
      <c r="G57" s="157"/>
      <c r="H57" s="157"/>
      <c r="I57" s="157"/>
      <c r="J57" s="156"/>
      <c r="K57" s="156"/>
      <c r="L57" s="156"/>
      <c r="M57" s="156"/>
      <c r="N57" s="156"/>
      <c r="O57" s="156"/>
      <c r="P57" s="156"/>
      <c r="Q57" s="153"/>
      <c r="R57" s="153"/>
      <c r="S57" s="156"/>
      <c r="T57" s="153"/>
      <c r="U57" s="153"/>
      <c r="V57" s="153"/>
      <c r="W57" s="153"/>
      <c r="X57" s="153"/>
      <c r="Y57" s="153"/>
      <c r="Z57" s="153"/>
    </row>
    <row r="58" spans="1:26" ht="24.95" customHeight="1" x14ac:dyDescent="0.25">
      <c r="A58" s="171"/>
      <c r="B58" s="168" t="s">
        <v>164</v>
      </c>
      <c r="C58" s="172" t="s">
        <v>165</v>
      </c>
      <c r="D58" s="168" t="s">
        <v>166</v>
      </c>
      <c r="E58" s="168" t="s">
        <v>126</v>
      </c>
      <c r="F58" s="169">
        <v>4</v>
      </c>
      <c r="G58" s="170"/>
      <c r="H58" s="170"/>
      <c r="I58" s="170"/>
      <c r="J58" s="168">
        <f t="shared" ref="J58:J63" si="7">ROUND(F58*(N58),2)</f>
        <v>24.76</v>
      </c>
      <c r="K58" s="1">
        <f t="shared" ref="K58:K63" si="8">ROUND(F58*(O58),2)</f>
        <v>0</v>
      </c>
      <c r="L58" s="1">
        <f>ROUND(F58*(G58),2)</f>
        <v>0</v>
      </c>
      <c r="M58" s="1"/>
      <c r="N58" s="1">
        <v>6.19</v>
      </c>
      <c r="O58" s="1"/>
      <c r="P58" s="167"/>
      <c r="Q58" s="173"/>
      <c r="R58" s="173"/>
      <c r="S58" s="167"/>
      <c r="Z58">
        <v>0</v>
      </c>
    </row>
    <row r="59" spans="1:26" ht="24.95" customHeight="1" x14ac:dyDescent="0.25">
      <c r="A59" s="171"/>
      <c r="B59" s="168" t="s">
        <v>164</v>
      </c>
      <c r="C59" s="172" t="s">
        <v>167</v>
      </c>
      <c r="D59" s="168" t="s">
        <v>168</v>
      </c>
      <c r="E59" s="168" t="s">
        <v>126</v>
      </c>
      <c r="F59" s="169">
        <v>4</v>
      </c>
      <c r="G59" s="170"/>
      <c r="H59" s="170"/>
      <c r="I59" s="170"/>
      <c r="J59" s="168">
        <f t="shared" si="7"/>
        <v>50.48</v>
      </c>
      <c r="K59" s="1">
        <f t="shared" si="8"/>
        <v>0</v>
      </c>
      <c r="L59" s="1">
        <f>ROUND(F59*(G59),2)</f>
        <v>0</v>
      </c>
      <c r="M59" s="1"/>
      <c r="N59" s="1">
        <v>12.62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/>
      <c r="B60" s="168" t="s">
        <v>164</v>
      </c>
      <c r="C60" s="172" t="s">
        <v>169</v>
      </c>
      <c r="D60" s="168" t="s">
        <v>170</v>
      </c>
      <c r="E60" s="168" t="s">
        <v>114</v>
      </c>
      <c r="F60" s="169">
        <v>0.22800000000000001</v>
      </c>
      <c r="G60" s="170"/>
      <c r="H60" s="170"/>
      <c r="I60" s="170"/>
      <c r="J60" s="168">
        <f t="shared" si="7"/>
        <v>8.0299999999999994</v>
      </c>
      <c r="K60" s="1">
        <f t="shared" si="8"/>
        <v>0</v>
      </c>
      <c r="L60" s="1">
        <f>ROUND(F60*(G60),2)</f>
        <v>0</v>
      </c>
      <c r="M60" s="1"/>
      <c r="N60" s="1">
        <v>35.21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171</v>
      </c>
      <c r="C61" s="172" t="s">
        <v>172</v>
      </c>
      <c r="D61" s="168" t="s">
        <v>173</v>
      </c>
      <c r="E61" s="168" t="s">
        <v>114</v>
      </c>
      <c r="F61" s="169">
        <v>0.43696800000000002</v>
      </c>
      <c r="G61" s="170"/>
      <c r="H61" s="170"/>
      <c r="I61" s="170"/>
      <c r="J61" s="168">
        <f t="shared" si="7"/>
        <v>14.04</v>
      </c>
      <c r="K61" s="1">
        <f t="shared" si="8"/>
        <v>0</v>
      </c>
      <c r="L61" s="1">
        <f>ROUND(F61*(G61),2)</f>
        <v>0</v>
      </c>
      <c r="M61" s="1"/>
      <c r="N61" s="1">
        <v>32.119999999999997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171</v>
      </c>
      <c r="C62" s="172" t="s">
        <v>174</v>
      </c>
      <c r="D62" s="168" t="s">
        <v>175</v>
      </c>
      <c r="E62" s="168" t="s">
        <v>91</v>
      </c>
      <c r="F62" s="169">
        <v>18.36</v>
      </c>
      <c r="G62" s="170"/>
      <c r="H62" s="170"/>
      <c r="I62" s="170"/>
      <c r="J62" s="168">
        <f t="shared" si="7"/>
        <v>16.34</v>
      </c>
      <c r="K62" s="1">
        <f t="shared" si="8"/>
        <v>0</v>
      </c>
      <c r="L62" s="1">
        <f>ROUND(F62*(G62),2)</f>
        <v>0</v>
      </c>
      <c r="M62" s="1"/>
      <c r="N62" s="1">
        <v>0.89</v>
      </c>
      <c r="O62" s="1"/>
      <c r="P62" s="167"/>
      <c r="Q62" s="173"/>
      <c r="R62" s="173"/>
      <c r="S62" s="167">
        <f>ROUND(F62*(X62),3)</f>
        <v>0.437</v>
      </c>
      <c r="X62">
        <v>2.3800000000000002E-2</v>
      </c>
      <c r="Z62">
        <v>0</v>
      </c>
    </row>
    <row r="63" spans="1:26" ht="24.95" customHeight="1" x14ac:dyDescent="0.25">
      <c r="A63" s="171"/>
      <c r="B63" s="168" t="s">
        <v>157</v>
      </c>
      <c r="C63" s="172" t="s">
        <v>176</v>
      </c>
      <c r="D63" s="168" t="s">
        <v>177</v>
      </c>
      <c r="E63" s="168" t="s">
        <v>126</v>
      </c>
      <c r="F63" s="169">
        <v>4</v>
      </c>
      <c r="G63" s="170"/>
      <c r="H63" s="170"/>
      <c r="I63" s="170"/>
      <c r="J63" s="168">
        <f t="shared" si="7"/>
        <v>700</v>
      </c>
      <c r="K63" s="1">
        <f t="shared" si="8"/>
        <v>0</v>
      </c>
      <c r="L63" s="1"/>
      <c r="M63" s="1">
        <f>ROUND(F63*(H63),2)</f>
        <v>0</v>
      </c>
      <c r="N63" s="1">
        <v>175</v>
      </c>
      <c r="O63" s="1"/>
      <c r="P63" s="167">
        <f>ROUND(F63*(R63),3)</f>
        <v>0.22800000000000001</v>
      </c>
      <c r="Q63" s="173"/>
      <c r="R63" s="173">
        <v>5.7000000000000002E-2</v>
      </c>
      <c r="S63" s="167"/>
      <c r="Z63">
        <v>0</v>
      </c>
    </row>
    <row r="64" spans="1:26" x14ac:dyDescent="0.25">
      <c r="A64" s="156"/>
      <c r="B64" s="156"/>
      <c r="C64" s="156"/>
      <c r="D64" s="156" t="s">
        <v>70</v>
      </c>
      <c r="E64" s="156"/>
      <c r="F64" s="167"/>
      <c r="G64" s="159"/>
      <c r="H64" s="159"/>
      <c r="I64" s="159"/>
      <c r="J64" s="156"/>
      <c r="K64" s="156"/>
      <c r="L64" s="156">
        <f>ROUND((SUM(L57:L63))/1,2)</f>
        <v>0</v>
      </c>
      <c r="M64" s="156">
        <f>ROUND((SUM(M57:M63))/1,2)</f>
        <v>0</v>
      </c>
      <c r="N64" s="156"/>
      <c r="O64" s="156"/>
      <c r="P64" s="174">
        <f>ROUND((SUM(P57:P63))/1,2)</f>
        <v>0.23</v>
      </c>
      <c r="Q64" s="153"/>
      <c r="R64" s="153"/>
      <c r="S64" s="174">
        <f>ROUND((SUM(S57:S63))/1,2)</f>
        <v>0.44</v>
      </c>
      <c r="T64" s="153"/>
      <c r="U64" s="153"/>
      <c r="V64" s="153"/>
      <c r="W64" s="153"/>
      <c r="X64" s="153"/>
      <c r="Y64" s="153"/>
      <c r="Z64" s="153"/>
    </row>
    <row r="65" spans="1:26" x14ac:dyDescent="0.25">
      <c r="A65" s="1"/>
      <c r="B65" s="1"/>
      <c r="C65" s="1"/>
      <c r="D65" s="1"/>
      <c r="E65" s="1"/>
      <c r="F65" s="163"/>
      <c r="G65" s="149"/>
      <c r="H65" s="149"/>
      <c r="I65" s="149"/>
      <c r="J65" s="1"/>
      <c r="K65" s="1"/>
      <c r="L65" s="1"/>
      <c r="M65" s="1"/>
      <c r="N65" s="1"/>
      <c r="O65" s="1"/>
      <c r="P65" s="1"/>
      <c r="S65" s="1"/>
    </row>
    <row r="66" spans="1:26" x14ac:dyDescent="0.25">
      <c r="A66" s="156"/>
      <c r="B66" s="156"/>
      <c r="C66" s="156"/>
      <c r="D66" s="156" t="s">
        <v>71</v>
      </c>
      <c r="E66" s="156"/>
      <c r="F66" s="167"/>
      <c r="G66" s="157"/>
      <c r="H66" s="157"/>
      <c r="I66" s="157"/>
      <c r="J66" s="156"/>
      <c r="K66" s="156"/>
      <c r="L66" s="156"/>
      <c r="M66" s="156"/>
      <c r="N66" s="156"/>
      <c r="O66" s="156"/>
      <c r="P66" s="156"/>
      <c r="Q66" s="153"/>
      <c r="R66" s="153"/>
      <c r="S66" s="156"/>
      <c r="T66" s="153"/>
      <c r="U66" s="153"/>
      <c r="V66" s="153"/>
      <c r="W66" s="153"/>
      <c r="X66" s="153"/>
      <c r="Y66" s="153"/>
      <c r="Z66" s="153"/>
    </row>
    <row r="67" spans="1:26" ht="24.95" customHeight="1" x14ac:dyDescent="0.25">
      <c r="A67" s="171"/>
      <c r="B67" s="168" t="s">
        <v>181</v>
      </c>
      <c r="C67" s="172" t="s">
        <v>182</v>
      </c>
      <c r="D67" s="168" t="s">
        <v>183</v>
      </c>
      <c r="E67" s="168" t="s">
        <v>99</v>
      </c>
      <c r="F67" s="169">
        <v>7.8</v>
      </c>
      <c r="G67" s="170"/>
      <c r="H67" s="170"/>
      <c r="I67" s="170"/>
      <c r="J67" s="168">
        <f>ROUND(F67*(N67),2)</f>
        <v>82.68</v>
      </c>
      <c r="K67" s="1">
        <f>ROUND(F67*(O67),2)</f>
        <v>0</v>
      </c>
      <c r="L67" s="1">
        <f>ROUND(F67*(G67),2)</f>
        <v>0</v>
      </c>
      <c r="M67" s="1"/>
      <c r="N67" s="1">
        <v>10.6</v>
      </c>
      <c r="O67" s="1"/>
      <c r="P67" s="167">
        <f>ROUND(F67*(R67),3)</f>
        <v>1.6E-2</v>
      </c>
      <c r="Q67" s="173"/>
      <c r="R67" s="173">
        <v>2.0644999999999999E-3</v>
      </c>
      <c r="S67" s="167"/>
      <c r="Z67">
        <v>0</v>
      </c>
    </row>
    <row r="68" spans="1:26" ht="24.95" customHeight="1" x14ac:dyDescent="0.25">
      <c r="A68" s="171"/>
      <c r="B68" s="168" t="s">
        <v>184</v>
      </c>
      <c r="C68" s="172" t="s">
        <v>185</v>
      </c>
      <c r="D68" s="168" t="s">
        <v>186</v>
      </c>
      <c r="E68" s="168" t="s">
        <v>114</v>
      </c>
      <c r="F68" s="169">
        <v>1.6103099999999999E-2</v>
      </c>
      <c r="G68" s="170"/>
      <c r="H68" s="170"/>
      <c r="I68" s="170"/>
      <c r="J68" s="168">
        <f>ROUND(F68*(N68),2)</f>
        <v>0.86</v>
      </c>
      <c r="K68" s="1">
        <f>ROUND(F68*(O68),2)</f>
        <v>0</v>
      </c>
      <c r="L68" s="1">
        <f>ROUND(F68*(G68),2)</f>
        <v>0</v>
      </c>
      <c r="M68" s="1"/>
      <c r="N68" s="1">
        <v>53.64</v>
      </c>
      <c r="O68" s="1"/>
      <c r="P68" s="167"/>
      <c r="Q68" s="173"/>
      <c r="R68" s="173"/>
      <c r="S68" s="167"/>
      <c r="Z68">
        <v>0</v>
      </c>
    </row>
    <row r="69" spans="1:26" ht="24.95" customHeight="1" x14ac:dyDescent="0.25">
      <c r="A69" s="171"/>
      <c r="B69" s="168" t="s">
        <v>178</v>
      </c>
      <c r="C69" s="172" t="s">
        <v>179</v>
      </c>
      <c r="D69" s="168" t="s">
        <v>180</v>
      </c>
      <c r="E69" s="168" t="s">
        <v>99</v>
      </c>
      <c r="F69" s="169">
        <v>8</v>
      </c>
      <c r="G69" s="170"/>
      <c r="H69" s="170"/>
      <c r="I69" s="170"/>
      <c r="J69" s="168">
        <f>ROUND(F69*(N69),2)</f>
        <v>8</v>
      </c>
      <c r="K69" s="1">
        <f>ROUND(F69*(O69),2)</f>
        <v>0</v>
      </c>
      <c r="L69" s="1">
        <f>ROUND(F69*(G69),2)</f>
        <v>0</v>
      </c>
      <c r="M69" s="1"/>
      <c r="N69" s="1">
        <v>1</v>
      </c>
      <c r="O69" s="1"/>
      <c r="P69" s="167"/>
      <c r="Q69" s="173"/>
      <c r="R69" s="173"/>
      <c r="S69" s="167">
        <f>ROUND(F69*(X69),3)</f>
        <v>1.0999999999999999E-2</v>
      </c>
      <c r="X69">
        <v>1.3500000000000001E-3</v>
      </c>
      <c r="Z69">
        <v>0</v>
      </c>
    </row>
    <row r="70" spans="1:26" x14ac:dyDescent="0.25">
      <c r="A70" s="156"/>
      <c r="B70" s="156"/>
      <c r="C70" s="156"/>
      <c r="D70" s="156" t="s">
        <v>71</v>
      </c>
      <c r="E70" s="156"/>
      <c r="F70" s="167"/>
      <c r="G70" s="159"/>
      <c r="H70" s="159"/>
      <c r="I70" s="159"/>
      <c r="J70" s="156"/>
      <c r="K70" s="156"/>
      <c r="L70" s="156">
        <f>ROUND((SUM(L66:L69))/1,2)</f>
        <v>0</v>
      </c>
      <c r="M70" s="156">
        <f>ROUND((SUM(M66:M69))/1,2)</f>
        <v>0</v>
      </c>
      <c r="N70" s="156"/>
      <c r="O70" s="156"/>
      <c r="P70" s="174">
        <f>ROUND((SUM(P66:P69))/1,2)</f>
        <v>0.02</v>
      </c>
      <c r="Q70" s="153"/>
      <c r="R70" s="153"/>
      <c r="S70" s="174">
        <f>ROUND((SUM(S66:S69))/1,2)</f>
        <v>0.01</v>
      </c>
      <c r="T70" s="153"/>
      <c r="U70" s="153"/>
      <c r="V70" s="153"/>
      <c r="W70" s="153"/>
      <c r="X70" s="153"/>
      <c r="Y70" s="153"/>
      <c r="Z70" s="153"/>
    </row>
    <row r="71" spans="1:26" x14ac:dyDescent="0.25">
      <c r="A71" s="1"/>
      <c r="B71" s="1"/>
      <c r="C71" s="1"/>
      <c r="D71" s="1"/>
      <c r="E71" s="1"/>
      <c r="F71" s="163"/>
      <c r="G71" s="149"/>
      <c r="H71" s="149"/>
      <c r="I71" s="149"/>
      <c r="J71" s="1"/>
      <c r="K71" s="1"/>
      <c r="L71" s="1"/>
      <c r="M71" s="1"/>
      <c r="N71" s="1"/>
      <c r="O71" s="1"/>
      <c r="P71" s="1"/>
      <c r="S71" s="1"/>
    </row>
    <row r="72" spans="1:26" x14ac:dyDescent="0.25">
      <c r="A72" s="156"/>
      <c r="B72" s="156"/>
      <c r="C72" s="156"/>
      <c r="D72" s="156" t="s">
        <v>72</v>
      </c>
      <c r="E72" s="156"/>
      <c r="F72" s="167"/>
      <c r="G72" s="157"/>
      <c r="H72" s="157"/>
      <c r="I72" s="157"/>
      <c r="J72" s="156"/>
      <c r="K72" s="156"/>
      <c r="L72" s="156"/>
      <c r="M72" s="156"/>
      <c r="N72" s="156"/>
      <c r="O72" s="156"/>
      <c r="P72" s="156"/>
      <c r="Q72" s="153"/>
      <c r="R72" s="153"/>
      <c r="S72" s="156"/>
      <c r="T72" s="153"/>
      <c r="U72" s="153"/>
      <c r="V72" s="153"/>
      <c r="W72" s="153"/>
      <c r="X72" s="153"/>
      <c r="Y72" s="153"/>
      <c r="Z72" s="153"/>
    </row>
    <row r="73" spans="1:26" ht="24.95" customHeight="1" x14ac:dyDescent="0.25">
      <c r="A73" s="171"/>
      <c r="B73" s="168" t="s">
        <v>187</v>
      </c>
      <c r="C73" s="172" t="s">
        <v>188</v>
      </c>
      <c r="D73" s="168" t="s">
        <v>189</v>
      </c>
      <c r="E73" s="168" t="s">
        <v>126</v>
      </c>
      <c r="F73" s="169">
        <v>2</v>
      </c>
      <c r="G73" s="170"/>
      <c r="H73" s="170"/>
      <c r="I73" s="170"/>
      <c r="J73" s="168">
        <f>ROUND(F73*(N73),2)</f>
        <v>10.32</v>
      </c>
      <c r="K73" s="1">
        <f>ROUND(F73*(O73),2)</f>
        <v>0</v>
      </c>
      <c r="L73" s="1">
        <f>ROUND(F73*(G73),2)</f>
        <v>0</v>
      </c>
      <c r="M73" s="1"/>
      <c r="N73" s="1">
        <v>5.16</v>
      </c>
      <c r="O73" s="1"/>
      <c r="P73" s="167"/>
      <c r="Q73" s="173"/>
      <c r="R73" s="173"/>
      <c r="S73" s="167"/>
      <c r="Z73">
        <v>0</v>
      </c>
    </row>
    <row r="74" spans="1:26" ht="24.95" customHeight="1" x14ac:dyDescent="0.25">
      <c r="A74" s="171"/>
      <c r="B74" s="168" t="s">
        <v>187</v>
      </c>
      <c r="C74" s="172" t="s">
        <v>194</v>
      </c>
      <c r="D74" s="168" t="s">
        <v>195</v>
      </c>
      <c r="E74" s="168" t="s">
        <v>114</v>
      </c>
      <c r="F74" s="169">
        <v>0.08</v>
      </c>
      <c r="G74" s="170"/>
      <c r="H74" s="170"/>
      <c r="I74" s="170"/>
      <c r="J74" s="168">
        <f>ROUND(F74*(N74),2)</f>
        <v>1.93</v>
      </c>
      <c r="K74" s="1">
        <f>ROUND(F74*(O74),2)</f>
        <v>0</v>
      </c>
      <c r="L74" s="1">
        <f>ROUND(F74*(G74),2)</f>
        <v>0</v>
      </c>
      <c r="M74" s="1"/>
      <c r="N74" s="1">
        <v>24.18</v>
      </c>
      <c r="O74" s="1"/>
      <c r="P74" s="167"/>
      <c r="Q74" s="173"/>
      <c r="R74" s="173"/>
      <c r="S74" s="167"/>
      <c r="Z74">
        <v>0</v>
      </c>
    </row>
    <row r="75" spans="1:26" ht="24.95" customHeight="1" x14ac:dyDescent="0.25">
      <c r="A75" s="171"/>
      <c r="B75" s="168" t="s">
        <v>190</v>
      </c>
      <c r="C75" s="172" t="s">
        <v>191</v>
      </c>
      <c r="D75" s="168" t="s">
        <v>192</v>
      </c>
      <c r="E75" s="168" t="s">
        <v>193</v>
      </c>
      <c r="F75" s="169">
        <v>2</v>
      </c>
      <c r="G75" s="170"/>
      <c r="H75" s="170"/>
      <c r="I75" s="170"/>
      <c r="J75" s="168">
        <f>ROUND(F75*(N75),2)</f>
        <v>250</v>
      </c>
      <c r="K75" s="1">
        <f>ROUND(F75*(O75),2)</f>
        <v>0</v>
      </c>
      <c r="L75" s="1"/>
      <c r="M75" s="1">
        <f>ROUND(F75*(H75),2)</f>
        <v>0</v>
      </c>
      <c r="N75" s="1">
        <v>125</v>
      </c>
      <c r="O75" s="1"/>
      <c r="P75" s="167">
        <f>ROUND(F75*(R75),3)</f>
        <v>0.08</v>
      </c>
      <c r="Q75" s="173"/>
      <c r="R75" s="173">
        <v>0.04</v>
      </c>
      <c r="S75" s="167"/>
      <c r="Z75">
        <v>0</v>
      </c>
    </row>
    <row r="76" spans="1:26" x14ac:dyDescent="0.25">
      <c r="A76" s="156"/>
      <c r="B76" s="156"/>
      <c r="C76" s="156"/>
      <c r="D76" s="156" t="s">
        <v>72</v>
      </c>
      <c r="E76" s="156"/>
      <c r="F76" s="167"/>
      <c r="G76" s="159"/>
      <c r="H76" s="159"/>
      <c r="I76" s="159"/>
      <c r="J76" s="156"/>
      <c r="K76" s="156"/>
      <c r="L76" s="156">
        <f>ROUND((SUM(L72:L75))/1,2)</f>
        <v>0</v>
      </c>
      <c r="M76" s="156">
        <f>ROUND((SUM(M72:M75))/1,2)</f>
        <v>0</v>
      </c>
      <c r="N76" s="156"/>
      <c r="O76" s="156"/>
      <c r="P76" s="174">
        <f>ROUND((SUM(P72:P75))/1,2)</f>
        <v>0.08</v>
      </c>
      <c r="Q76" s="153"/>
      <c r="R76" s="153"/>
      <c r="S76" s="174">
        <f>ROUND((SUM(S72:S75))/1,2)</f>
        <v>0</v>
      </c>
      <c r="T76" s="153"/>
      <c r="U76" s="153"/>
      <c r="V76" s="153"/>
      <c r="W76" s="153"/>
      <c r="X76" s="153"/>
      <c r="Y76" s="153"/>
      <c r="Z76" s="153"/>
    </row>
    <row r="77" spans="1:26" x14ac:dyDescent="0.25">
      <c r="A77" s="1"/>
      <c r="B77" s="1"/>
      <c r="C77" s="1"/>
      <c r="D77" s="1"/>
      <c r="E77" s="1"/>
      <c r="F77" s="163"/>
      <c r="G77" s="149"/>
      <c r="H77" s="149"/>
      <c r="I77" s="149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56"/>
      <c r="B78" s="156"/>
      <c r="C78" s="156"/>
      <c r="D78" s="156" t="s">
        <v>73</v>
      </c>
      <c r="E78" s="156"/>
      <c r="F78" s="167"/>
      <c r="G78" s="157"/>
      <c r="H78" s="157"/>
      <c r="I78" s="157"/>
      <c r="J78" s="156"/>
      <c r="K78" s="156"/>
      <c r="L78" s="156"/>
      <c r="M78" s="156"/>
      <c r="N78" s="156"/>
      <c r="O78" s="156"/>
      <c r="P78" s="156"/>
      <c r="Q78" s="153"/>
      <c r="R78" s="153"/>
      <c r="S78" s="156"/>
      <c r="T78" s="153"/>
      <c r="U78" s="153"/>
      <c r="V78" s="153"/>
      <c r="W78" s="153"/>
      <c r="X78" s="153"/>
      <c r="Y78" s="153"/>
      <c r="Z78" s="153"/>
    </row>
    <row r="79" spans="1:26" ht="24.95" customHeight="1" x14ac:dyDescent="0.25">
      <c r="A79" s="171"/>
      <c r="B79" s="168" t="s">
        <v>196</v>
      </c>
      <c r="C79" s="172" t="s">
        <v>197</v>
      </c>
      <c r="D79" s="168" t="s">
        <v>198</v>
      </c>
      <c r="E79" s="168" t="s">
        <v>199</v>
      </c>
      <c r="F79" s="169">
        <v>25.6</v>
      </c>
      <c r="G79" s="170"/>
      <c r="H79" s="170"/>
      <c r="I79" s="170"/>
      <c r="J79" s="168">
        <f>ROUND(F79*(N79),2)</f>
        <v>313.60000000000002</v>
      </c>
      <c r="K79" s="1">
        <f>ROUND(F79*(O79),2)</f>
        <v>0</v>
      </c>
      <c r="L79" s="1">
        <f>ROUND(F79*(G79),2)</f>
        <v>0</v>
      </c>
      <c r="M79" s="1"/>
      <c r="N79" s="1">
        <v>12.25</v>
      </c>
      <c r="O79" s="1"/>
      <c r="P79" s="167">
        <f>ROUND(F79*(R79),3)</f>
        <v>5.0999999999999997E-2</v>
      </c>
      <c r="Q79" s="173"/>
      <c r="R79" s="173">
        <v>2E-3</v>
      </c>
      <c r="S79" s="167"/>
      <c r="Z79">
        <v>0</v>
      </c>
    </row>
    <row r="80" spans="1:26" ht="24.95" customHeight="1" x14ac:dyDescent="0.25">
      <c r="A80" s="171"/>
      <c r="B80" s="168" t="s">
        <v>202</v>
      </c>
      <c r="C80" s="172" t="s">
        <v>203</v>
      </c>
      <c r="D80" s="168" t="s">
        <v>204</v>
      </c>
      <c r="E80" s="168" t="s">
        <v>114</v>
      </c>
      <c r="F80" s="169">
        <v>0.39119999999999999</v>
      </c>
      <c r="G80" s="170"/>
      <c r="H80" s="170"/>
      <c r="I80" s="170"/>
      <c r="J80" s="168">
        <f>ROUND(F80*(N80),2)</f>
        <v>14.09</v>
      </c>
      <c r="K80" s="1">
        <f>ROUND(F80*(O80),2)</f>
        <v>0</v>
      </c>
      <c r="L80" s="1">
        <f>ROUND(F80*(G80),2)</f>
        <v>0</v>
      </c>
      <c r="M80" s="1"/>
      <c r="N80" s="1">
        <v>36.01</v>
      </c>
      <c r="O80" s="1"/>
      <c r="P80" s="167"/>
      <c r="Q80" s="173"/>
      <c r="R80" s="173"/>
      <c r="S80" s="167"/>
      <c r="Z80">
        <v>0</v>
      </c>
    </row>
    <row r="81" spans="1:26" ht="35.1" customHeight="1" x14ac:dyDescent="0.25">
      <c r="A81" s="171"/>
      <c r="B81" s="168" t="s">
        <v>190</v>
      </c>
      <c r="C81" s="172" t="s">
        <v>200</v>
      </c>
      <c r="D81" s="168" t="s">
        <v>201</v>
      </c>
      <c r="E81" s="168" t="s">
        <v>193</v>
      </c>
      <c r="F81" s="169">
        <v>4</v>
      </c>
      <c r="G81" s="170"/>
      <c r="H81" s="170"/>
      <c r="I81" s="170"/>
      <c r="J81" s="168">
        <f>ROUND(F81*(N81),2)</f>
        <v>828</v>
      </c>
      <c r="K81" s="1">
        <f>ROUND(F81*(O81),2)</f>
        <v>0</v>
      </c>
      <c r="L81" s="1"/>
      <c r="M81" s="1">
        <f>ROUND(F81*(H81),2)</f>
        <v>0</v>
      </c>
      <c r="N81" s="1">
        <v>207</v>
      </c>
      <c r="O81" s="1"/>
      <c r="P81" s="167">
        <f>ROUND(F81*(R81),3)</f>
        <v>0.34</v>
      </c>
      <c r="Q81" s="173"/>
      <c r="R81" s="173">
        <v>8.5000000000000006E-2</v>
      </c>
      <c r="S81" s="167"/>
      <c r="Z81">
        <v>0</v>
      </c>
    </row>
    <row r="82" spans="1:26" x14ac:dyDescent="0.25">
      <c r="A82" s="156"/>
      <c r="B82" s="156"/>
      <c r="C82" s="156"/>
      <c r="D82" s="156" t="s">
        <v>73</v>
      </c>
      <c r="E82" s="156"/>
      <c r="F82" s="167"/>
      <c r="G82" s="159"/>
      <c r="H82" s="159"/>
      <c r="I82" s="159"/>
      <c r="J82" s="156"/>
      <c r="K82" s="156"/>
      <c r="L82" s="156">
        <f>ROUND((SUM(L78:L81))/1,2)</f>
        <v>0</v>
      </c>
      <c r="M82" s="156">
        <f>ROUND((SUM(M78:M81))/1,2)</f>
        <v>0</v>
      </c>
      <c r="N82" s="156"/>
      <c r="O82" s="156"/>
      <c r="P82" s="174">
        <f>ROUND((SUM(P78:P81))/1,2)</f>
        <v>0.39</v>
      </c>
      <c r="Q82" s="153"/>
      <c r="R82" s="153"/>
      <c r="S82" s="174">
        <f>ROUND((SUM(S78:S81))/1,2)</f>
        <v>0</v>
      </c>
      <c r="T82" s="153"/>
      <c r="U82" s="153"/>
      <c r="V82" s="153"/>
      <c r="W82" s="153"/>
      <c r="X82" s="153"/>
      <c r="Y82" s="153"/>
      <c r="Z82" s="153"/>
    </row>
    <row r="83" spans="1:26" x14ac:dyDescent="0.25">
      <c r="A83" s="1"/>
      <c r="B83" s="1"/>
      <c r="C83" s="1"/>
      <c r="D83" s="1"/>
      <c r="E83" s="1"/>
      <c r="F83" s="163"/>
      <c r="G83" s="149"/>
      <c r="H83" s="149"/>
      <c r="I83" s="149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56"/>
      <c r="B84" s="156"/>
      <c r="C84" s="156"/>
      <c r="D84" s="156" t="s">
        <v>74</v>
      </c>
      <c r="E84" s="156"/>
      <c r="F84" s="167"/>
      <c r="G84" s="157"/>
      <c r="H84" s="157"/>
      <c r="I84" s="157"/>
      <c r="J84" s="156"/>
      <c r="K84" s="156"/>
      <c r="L84" s="156"/>
      <c r="M84" s="156"/>
      <c r="N84" s="156"/>
      <c r="O84" s="156"/>
      <c r="P84" s="156"/>
      <c r="Q84" s="153"/>
      <c r="R84" s="153"/>
      <c r="S84" s="156"/>
      <c r="T84" s="153"/>
      <c r="U84" s="153"/>
      <c r="V84" s="153"/>
      <c r="W84" s="153"/>
      <c r="X84" s="153"/>
      <c r="Y84" s="153"/>
      <c r="Z84" s="153"/>
    </row>
    <row r="85" spans="1:26" ht="24.95" customHeight="1" x14ac:dyDescent="0.25">
      <c r="A85" s="171"/>
      <c r="B85" s="168" t="s">
        <v>205</v>
      </c>
      <c r="C85" s="172" t="s">
        <v>206</v>
      </c>
      <c r="D85" s="168" t="s">
        <v>207</v>
      </c>
      <c r="E85" s="168" t="s">
        <v>99</v>
      </c>
      <c r="F85" s="169">
        <v>39.299999999999997</v>
      </c>
      <c r="G85" s="170"/>
      <c r="H85" s="170"/>
      <c r="I85" s="170"/>
      <c r="J85" s="168">
        <f t="shared" ref="J85:J91" si="9">ROUND(F85*(N85),2)</f>
        <v>12.97</v>
      </c>
      <c r="K85" s="1">
        <f t="shared" ref="K85:K91" si="10">ROUND(F85*(O85),2)</f>
        <v>0</v>
      </c>
      <c r="L85" s="1">
        <f>ROUND(F85*(G85),2)</f>
        <v>0</v>
      </c>
      <c r="M85" s="1"/>
      <c r="N85" s="1">
        <v>0.33</v>
      </c>
      <c r="O85" s="1"/>
      <c r="P85" s="167"/>
      <c r="Q85" s="173"/>
      <c r="R85" s="173"/>
      <c r="S85" s="167"/>
      <c r="Z85">
        <v>0</v>
      </c>
    </row>
    <row r="86" spans="1:26" ht="24.95" customHeight="1" x14ac:dyDescent="0.25">
      <c r="A86" s="171"/>
      <c r="B86" s="168" t="s">
        <v>205</v>
      </c>
      <c r="C86" s="172" t="s">
        <v>208</v>
      </c>
      <c r="D86" s="168" t="s">
        <v>209</v>
      </c>
      <c r="E86" s="168" t="s">
        <v>91</v>
      </c>
      <c r="F86" s="169">
        <v>54.94</v>
      </c>
      <c r="G86" s="170"/>
      <c r="H86" s="170"/>
      <c r="I86" s="170"/>
      <c r="J86" s="168">
        <f t="shared" si="9"/>
        <v>131.86000000000001</v>
      </c>
      <c r="K86" s="1">
        <f t="shared" si="10"/>
        <v>0</v>
      </c>
      <c r="L86" s="1">
        <f>ROUND(F86*(G86),2)</f>
        <v>0</v>
      </c>
      <c r="M86" s="1"/>
      <c r="N86" s="1">
        <v>2.4</v>
      </c>
      <c r="O86" s="1"/>
      <c r="P86" s="167"/>
      <c r="Q86" s="173"/>
      <c r="R86" s="173"/>
      <c r="S86" s="167">
        <f>ROUND(F86*(X86),3)</f>
        <v>5.5E-2</v>
      </c>
      <c r="X86">
        <v>1E-3</v>
      </c>
      <c r="Z86">
        <v>0</v>
      </c>
    </row>
    <row r="87" spans="1:26" ht="24.95" customHeight="1" x14ac:dyDescent="0.25">
      <c r="A87" s="171"/>
      <c r="B87" s="168" t="s">
        <v>210</v>
      </c>
      <c r="C87" s="172" t="s">
        <v>211</v>
      </c>
      <c r="D87" s="168" t="s">
        <v>212</v>
      </c>
      <c r="E87" s="168" t="s">
        <v>91</v>
      </c>
      <c r="F87" s="169">
        <v>54.94</v>
      </c>
      <c r="G87" s="170"/>
      <c r="H87" s="170"/>
      <c r="I87" s="170"/>
      <c r="J87" s="168">
        <f t="shared" si="9"/>
        <v>466.44</v>
      </c>
      <c r="K87" s="1">
        <f t="shared" si="10"/>
        <v>0</v>
      </c>
      <c r="L87" s="1">
        <f>ROUND(F87*(G87),2)</f>
        <v>0</v>
      </c>
      <c r="M87" s="1"/>
      <c r="N87" s="1">
        <v>8.49</v>
      </c>
      <c r="O87" s="1"/>
      <c r="P87" s="167">
        <f>ROUND(F87*(R87),3)</f>
        <v>0.02</v>
      </c>
      <c r="Q87" s="173"/>
      <c r="R87" s="173">
        <v>3.6999999999999999E-4</v>
      </c>
      <c r="S87" s="167"/>
      <c r="Z87">
        <v>0</v>
      </c>
    </row>
    <row r="88" spans="1:26" ht="34.5" x14ac:dyDescent="0.25">
      <c r="A88" s="171"/>
      <c r="B88" s="168" t="s">
        <v>213</v>
      </c>
      <c r="C88" s="172" t="s">
        <v>214</v>
      </c>
      <c r="D88" s="168" t="s">
        <v>256</v>
      </c>
      <c r="E88" s="168" t="s">
        <v>91</v>
      </c>
      <c r="F88" s="169">
        <v>57.127200000000002</v>
      </c>
      <c r="G88" s="170"/>
      <c r="H88" s="170"/>
      <c r="I88" s="170"/>
      <c r="J88" s="168">
        <f t="shared" si="9"/>
        <v>925.46</v>
      </c>
      <c r="K88" s="1">
        <f t="shared" si="10"/>
        <v>0</v>
      </c>
      <c r="L88" s="1"/>
      <c r="M88" s="1">
        <f>ROUND(F88*(H88),2)</f>
        <v>0</v>
      </c>
      <c r="N88" s="1">
        <v>16.2</v>
      </c>
      <c r="O88" s="1"/>
      <c r="P88" s="167">
        <f>ROUND(F88*(R88),3)</f>
        <v>0.20599999999999999</v>
      </c>
      <c r="Q88" s="173"/>
      <c r="R88" s="173">
        <v>3.5999999999999999E-3</v>
      </c>
      <c r="S88" s="167"/>
      <c r="Z88">
        <v>0</v>
      </c>
    </row>
    <row r="89" spans="1:26" ht="24.95" customHeight="1" x14ac:dyDescent="0.25">
      <c r="A89" s="171"/>
      <c r="B89" s="168" t="s">
        <v>210</v>
      </c>
      <c r="C89" s="172" t="s">
        <v>215</v>
      </c>
      <c r="D89" s="168" t="s">
        <v>216</v>
      </c>
      <c r="E89" s="168" t="s">
        <v>99</v>
      </c>
      <c r="F89" s="169">
        <v>39.299999999999997</v>
      </c>
      <c r="G89" s="170"/>
      <c r="H89" s="170"/>
      <c r="I89" s="170"/>
      <c r="J89" s="168">
        <f t="shared" si="9"/>
        <v>19.649999999999999</v>
      </c>
      <c r="K89" s="1">
        <f t="shared" si="10"/>
        <v>0</v>
      </c>
      <c r="L89" s="1">
        <f>ROUND(F89*(G89),2)</f>
        <v>0</v>
      </c>
      <c r="M89" s="1"/>
      <c r="N89" s="1">
        <v>0.5</v>
      </c>
      <c r="O89" s="1"/>
      <c r="P89" s="167">
        <f>ROUND(F89*(R89),3)</f>
        <v>1E-3</v>
      </c>
      <c r="Q89" s="173"/>
      <c r="R89" s="173">
        <v>3.3840000000000001E-5</v>
      </c>
      <c r="S89" s="167"/>
      <c r="Z89">
        <v>0</v>
      </c>
    </row>
    <row r="90" spans="1:26" ht="24.95" customHeight="1" x14ac:dyDescent="0.25">
      <c r="A90" s="171"/>
      <c r="B90" s="168" t="s">
        <v>190</v>
      </c>
      <c r="C90" s="172" t="s">
        <v>217</v>
      </c>
      <c r="D90" s="168" t="s">
        <v>252</v>
      </c>
      <c r="E90" s="168" t="s">
        <v>99</v>
      </c>
      <c r="F90" s="169">
        <v>40.872</v>
      </c>
      <c r="G90" s="170"/>
      <c r="H90" s="170"/>
      <c r="I90" s="170"/>
      <c r="J90" s="168">
        <f t="shared" si="9"/>
        <v>22.48</v>
      </c>
      <c r="K90" s="1">
        <f t="shared" si="10"/>
        <v>0</v>
      </c>
      <c r="L90" s="1"/>
      <c r="M90" s="1">
        <f>ROUND(F90*(H90),2)</f>
        <v>0</v>
      </c>
      <c r="N90" s="1">
        <v>0.55000000000000004</v>
      </c>
      <c r="O90" s="1"/>
      <c r="P90" s="167"/>
      <c r="Q90" s="173"/>
      <c r="R90" s="173"/>
      <c r="S90" s="167"/>
      <c r="Z90">
        <v>0</v>
      </c>
    </row>
    <row r="91" spans="1:26" ht="24.95" customHeight="1" x14ac:dyDescent="0.25">
      <c r="A91" s="171"/>
      <c r="B91" s="168" t="s">
        <v>210</v>
      </c>
      <c r="C91" s="172" t="s">
        <v>218</v>
      </c>
      <c r="D91" s="168" t="s">
        <v>219</v>
      </c>
      <c r="E91" s="168" t="s">
        <v>114</v>
      </c>
      <c r="F91" s="169">
        <v>0.22731563199999999</v>
      </c>
      <c r="G91" s="170"/>
      <c r="H91" s="170"/>
      <c r="I91" s="170"/>
      <c r="J91" s="168">
        <f t="shared" si="9"/>
        <v>3.32</v>
      </c>
      <c r="K91" s="1">
        <f t="shared" si="10"/>
        <v>0</v>
      </c>
      <c r="L91" s="1">
        <f>ROUND(F91*(G91),2)</f>
        <v>0</v>
      </c>
      <c r="M91" s="1"/>
      <c r="N91" s="1">
        <v>14.62</v>
      </c>
      <c r="O91" s="1"/>
      <c r="P91" s="167"/>
      <c r="Q91" s="173"/>
      <c r="R91" s="173"/>
      <c r="S91" s="167"/>
      <c r="Z91">
        <v>0</v>
      </c>
    </row>
    <row r="92" spans="1:26" x14ac:dyDescent="0.25">
      <c r="A92" s="156"/>
      <c r="B92" s="156"/>
      <c r="C92" s="156"/>
      <c r="D92" s="156" t="s">
        <v>74</v>
      </c>
      <c r="E92" s="156"/>
      <c r="F92" s="167"/>
      <c r="G92" s="159"/>
      <c r="H92" s="159"/>
      <c r="I92" s="159"/>
      <c r="J92" s="156"/>
      <c r="K92" s="156"/>
      <c r="L92" s="156">
        <f>ROUND((SUM(L84:L91))/1,2)</f>
        <v>0</v>
      </c>
      <c r="M92" s="156">
        <f>ROUND((SUM(M84:M91))/1,2)</f>
        <v>0</v>
      </c>
      <c r="N92" s="156"/>
      <c r="O92" s="156"/>
      <c r="P92" s="174">
        <f>ROUND((SUM(P84:P91))/1,2)</f>
        <v>0.23</v>
      </c>
      <c r="Q92" s="153"/>
      <c r="R92" s="153"/>
      <c r="S92" s="174">
        <f>ROUND((SUM(S84:S91))/1,2)</f>
        <v>0.06</v>
      </c>
      <c r="T92" s="153"/>
      <c r="U92" s="153"/>
      <c r="V92" s="153"/>
      <c r="W92" s="153"/>
      <c r="X92" s="153"/>
      <c r="Y92" s="153"/>
      <c r="Z92" s="153"/>
    </row>
    <row r="93" spans="1:26" x14ac:dyDescent="0.25">
      <c r="A93" s="1"/>
      <c r="B93" s="1"/>
      <c r="C93" s="1"/>
      <c r="D93" s="1"/>
      <c r="E93" s="1"/>
      <c r="F93" s="163"/>
      <c r="G93" s="149"/>
      <c r="H93" s="149"/>
      <c r="I93" s="149"/>
      <c r="J93" s="1"/>
      <c r="K93" s="1"/>
      <c r="L93" s="1"/>
      <c r="M93" s="1"/>
      <c r="N93" s="1"/>
      <c r="O93" s="1"/>
      <c r="P93" s="1"/>
      <c r="S93" s="1"/>
    </row>
    <row r="94" spans="1:26" x14ac:dyDescent="0.25">
      <c r="A94" s="156"/>
      <c r="B94" s="156"/>
      <c r="C94" s="156"/>
      <c r="D94" s="156" t="s">
        <v>75</v>
      </c>
      <c r="E94" s="156"/>
      <c r="F94" s="167"/>
      <c r="G94" s="157"/>
      <c r="H94" s="157"/>
      <c r="I94" s="157"/>
      <c r="J94" s="156"/>
      <c r="K94" s="156"/>
      <c r="L94" s="156"/>
      <c r="M94" s="156"/>
      <c r="N94" s="156"/>
      <c r="O94" s="156"/>
      <c r="P94" s="156"/>
      <c r="Q94" s="153"/>
      <c r="R94" s="153"/>
      <c r="S94" s="156"/>
      <c r="T94" s="153"/>
      <c r="U94" s="153"/>
      <c r="V94" s="153"/>
      <c r="W94" s="153"/>
      <c r="X94" s="153"/>
      <c r="Y94" s="153"/>
      <c r="Z94" s="153"/>
    </row>
    <row r="95" spans="1:26" ht="24.95" customHeight="1" x14ac:dyDescent="0.25">
      <c r="A95" s="171"/>
      <c r="B95" s="168" t="s">
        <v>220</v>
      </c>
      <c r="C95" s="172" t="s">
        <v>223</v>
      </c>
      <c r="D95" s="168" t="s">
        <v>224</v>
      </c>
      <c r="E95" s="168" t="s">
        <v>99</v>
      </c>
      <c r="F95" s="169">
        <v>8</v>
      </c>
      <c r="G95" s="170"/>
      <c r="H95" s="170"/>
      <c r="I95" s="170"/>
      <c r="J95" s="168">
        <f>ROUND(F95*(N95),2)</f>
        <v>16.079999999999998</v>
      </c>
      <c r="K95" s="1">
        <f>ROUND(F95*(O95),2)</f>
        <v>0</v>
      </c>
      <c r="L95" s="1">
        <f>ROUND(F95*(G95),2)</f>
        <v>0</v>
      </c>
      <c r="M95" s="1"/>
      <c r="N95" s="1">
        <v>2.0099999999999998</v>
      </c>
      <c r="O95" s="1"/>
      <c r="P95" s="167">
        <f>ROUND(F95*(R95),3)</f>
        <v>1E-3</v>
      </c>
      <c r="Q95" s="173"/>
      <c r="R95" s="173">
        <v>1E-4</v>
      </c>
      <c r="S95" s="167"/>
      <c r="Z95">
        <v>0</v>
      </c>
    </row>
    <row r="96" spans="1:26" ht="24.95" customHeight="1" x14ac:dyDescent="0.25">
      <c r="A96" s="171"/>
      <c r="B96" s="168" t="s">
        <v>220</v>
      </c>
      <c r="C96" s="172" t="s">
        <v>221</v>
      </c>
      <c r="D96" s="168" t="s">
        <v>222</v>
      </c>
      <c r="E96" s="168" t="s">
        <v>91</v>
      </c>
      <c r="F96" s="169">
        <v>59.3</v>
      </c>
      <c r="G96" s="170"/>
      <c r="H96" s="170"/>
      <c r="I96" s="170"/>
      <c r="J96" s="168">
        <f>ROUND(F96*(N96),2)</f>
        <v>895.43</v>
      </c>
      <c r="K96" s="1">
        <f>ROUND(F96*(O96),2)</f>
        <v>0</v>
      </c>
      <c r="L96" s="1">
        <f>ROUND(F96*(G96),2)</f>
        <v>0</v>
      </c>
      <c r="M96" s="1"/>
      <c r="N96" s="1">
        <v>15.1</v>
      </c>
      <c r="O96" s="1"/>
      <c r="P96" s="167">
        <f>ROUND(F96*(R96),3)</f>
        <v>7.9000000000000001E-2</v>
      </c>
      <c r="Q96" s="173"/>
      <c r="R96" s="173">
        <v>1.33E-3</v>
      </c>
      <c r="S96" s="167"/>
      <c r="Z96">
        <v>0</v>
      </c>
    </row>
    <row r="97" spans="1:26" x14ac:dyDescent="0.25">
      <c r="A97" s="156"/>
      <c r="B97" s="156"/>
      <c r="C97" s="156"/>
      <c r="D97" s="156" t="s">
        <v>75</v>
      </c>
      <c r="E97" s="156"/>
      <c r="F97" s="167"/>
      <c r="G97" s="159"/>
      <c r="H97" s="159"/>
      <c r="I97" s="159"/>
      <c r="J97" s="156"/>
      <c r="K97" s="156"/>
      <c r="L97" s="156">
        <f>ROUND((SUM(L94:L96))/1,2)</f>
        <v>0</v>
      </c>
      <c r="M97" s="156">
        <f>ROUND((SUM(M94:M96))/1,2)</f>
        <v>0</v>
      </c>
      <c r="N97" s="156"/>
      <c r="O97" s="156"/>
      <c r="P97" s="174">
        <f>ROUND((SUM(P94:P96))/1,2)</f>
        <v>0.08</v>
      </c>
      <c r="Q97" s="153"/>
      <c r="R97" s="153"/>
      <c r="S97" s="174">
        <f>ROUND((SUM(S94:S96))/1,2)</f>
        <v>0</v>
      </c>
      <c r="T97" s="153"/>
      <c r="U97" s="153"/>
      <c r="V97" s="153"/>
      <c r="W97" s="153"/>
      <c r="X97" s="153"/>
      <c r="Y97" s="153"/>
      <c r="Z97" s="153"/>
    </row>
    <row r="98" spans="1:26" x14ac:dyDescent="0.25">
      <c r="A98" s="1"/>
      <c r="B98" s="1"/>
      <c r="C98" s="1"/>
      <c r="D98" s="1"/>
      <c r="E98" s="1"/>
      <c r="F98" s="163"/>
      <c r="G98" s="149"/>
      <c r="H98" s="149"/>
      <c r="I98" s="149"/>
      <c r="J98" s="1"/>
      <c r="K98" s="1"/>
      <c r="L98" s="1"/>
      <c r="M98" s="1"/>
      <c r="N98" s="1"/>
      <c r="O98" s="1"/>
      <c r="P98" s="1"/>
      <c r="S98" s="1"/>
    </row>
    <row r="99" spans="1:26" x14ac:dyDescent="0.25">
      <c r="A99" s="156"/>
      <c r="B99" s="156"/>
      <c r="C99" s="156"/>
      <c r="D99" s="156" t="s">
        <v>76</v>
      </c>
      <c r="E99" s="156"/>
      <c r="F99" s="167"/>
      <c r="G99" s="157"/>
      <c r="H99" s="157"/>
      <c r="I99" s="157"/>
      <c r="J99" s="156"/>
      <c r="K99" s="156"/>
      <c r="L99" s="156"/>
      <c r="M99" s="156"/>
      <c r="N99" s="156"/>
      <c r="O99" s="156"/>
      <c r="P99" s="156"/>
      <c r="Q99" s="153"/>
      <c r="R99" s="153"/>
      <c r="S99" s="156"/>
      <c r="T99" s="153"/>
      <c r="U99" s="153"/>
      <c r="V99" s="153"/>
      <c r="W99" s="153"/>
      <c r="X99" s="153"/>
      <c r="Y99" s="153"/>
      <c r="Z99" s="153"/>
    </row>
    <row r="100" spans="1:26" ht="24.95" customHeight="1" x14ac:dyDescent="0.25">
      <c r="A100" s="171"/>
      <c r="B100" s="168" t="s">
        <v>225</v>
      </c>
      <c r="C100" s="172" t="s">
        <v>226</v>
      </c>
      <c r="D100" s="168" t="s">
        <v>255</v>
      </c>
      <c r="E100" s="168" t="s">
        <v>91</v>
      </c>
      <c r="F100" s="169">
        <v>115.32</v>
      </c>
      <c r="G100" s="170"/>
      <c r="H100" s="170"/>
      <c r="I100" s="170"/>
      <c r="J100" s="168">
        <f>ROUND(F100*(N100),2)</f>
        <v>247.94</v>
      </c>
      <c r="K100" s="1">
        <f>ROUND(F100*(O100),2)</f>
        <v>0</v>
      </c>
      <c r="L100" s="1">
        <f>ROUND(F100*(G100),2)</f>
        <v>0</v>
      </c>
      <c r="M100" s="1"/>
      <c r="N100" s="1">
        <v>2.15</v>
      </c>
      <c r="O100" s="1"/>
      <c r="P100" s="167">
        <f>ROUND(F100*(R100),3)</f>
        <v>2.7E-2</v>
      </c>
      <c r="Q100" s="173"/>
      <c r="R100" s="173">
        <v>2.3000000000000001E-4</v>
      </c>
      <c r="S100" s="167"/>
      <c r="Z100">
        <v>0</v>
      </c>
    </row>
    <row r="101" spans="1:26" x14ac:dyDescent="0.25">
      <c r="A101" s="156"/>
      <c r="B101" s="156"/>
      <c r="C101" s="156"/>
      <c r="D101" s="156" t="s">
        <v>76</v>
      </c>
      <c r="E101" s="156"/>
      <c r="F101" s="167"/>
      <c r="G101" s="159"/>
      <c r="H101" s="159"/>
      <c r="I101" s="159"/>
      <c r="J101" s="156"/>
      <c r="K101" s="156"/>
      <c r="L101" s="156">
        <f>ROUND((SUM(L99:L100))/1,2)</f>
        <v>0</v>
      </c>
      <c r="M101" s="156">
        <f>ROUND((SUM(M99:M100))/1,2)</f>
        <v>0</v>
      </c>
      <c r="N101" s="156"/>
      <c r="O101" s="156"/>
      <c r="P101" s="174">
        <f>ROUND((SUM(P99:P100))/1,2)</f>
        <v>0.03</v>
      </c>
      <c r="S101" s="167">
        <f>ROUND((SUM(S99:S100))/1,2)</f>
        <v>0</v>
      </c>
    </row>
    <row r="102" spans="1:26" x14ac:dyDescent="0.25">
      <c r="A102" s="1"/>
      <c r="B102" s="1"/>
      <c r="C102" s="1"/>
      <c r="D102" s="1"/>
      <c r="E102" s="1"/>
      <c r="F102" s="163"/>
      <c r="G102" s="149"/>
      <c r="H102" s="149"/>
      <c r="I102" s="149"/>
      <c r="J102" s="1"/>
      <c r="K102" s="1"/>
      <c r="L102" s="1"/>
      <c r="M102" s="1"/>
      <c r="N102" s="1"/>
      <c r="O102" s="1"/>
      <c r="P102" s="1"/>
      <c r="S102" s="1"/>
    </row>
    <row r="103" spans="1:26" x14ac:dyDescent="0.25">
      <c r="A103" s="156"/>
      <c r="B103" s="156"/>
      <c r="C103" s="156"/>
      <c r="D103" s="2" t="s">
        <v>67</v>
      </c>
      <c r="E103" s="156"/>
      <c r="F103" s="167"/>
      <c r="G103" s="159"/>
      <c r="H103" s="159"/>
      <c r="I103" s="159"/>
      <c r="J103" s="156"/>
      <c r="K103" s="156"/>
      <c r="L103" s="156">
        <f>ROUND((SUM(L38:L102))/2,2)</f>
        <v>0</v>
      </c>
      <c r="M103" s="156">
        <f>ROUND((SUM(M38:M102))/2,2)</f>
        <v>0</v>
      </c>
      <c r="N103" s="156"/>
      <c r="O103" s="156"/>
      <c r="P103" s="174">
        <f>ROUND((SUM(P38:P102))/2,2)</f>
        <v>1.1100000000000001</v>
      </c>
      <c r="S103" s="174">
        <f>ROUND((SUM(S38:S102))/2,2)</f>
        <v>0.52</v>
      </c>
    </row>
    <row r="104" spans="1:26" x14ac:dyDescent="0.25">
      <c r="A104" s="175"/>
      <c r="B104" s="175" t="s">
        <v>15</v>
      </c>
      <c r="C104" s="175"/>
      <c r="D104" s="175"/>
      <c r="E104" s="175"/>
      <c r="F104" s="176" t="s">
        <v>77</v>
      </c>
      <c r="G104" s="177"/>
      <c r="H104" s="177"/>
      <c r="I104" s="177"/>
      <c r="J104" s="175"/>
      <c r="K104" s="175">
        <f>ROUND((SUM(K9:K103)),2)</f>
        <v>0</v>
      </c>
      <c r="L104" s="175">
        <f>ROUND((SUM(L9:L103))/3,2)</f>
        <v>0</v>
      </c>
      <c r="M104" s="175">
        <f>ROUND((SUM(M9:M103))/3,2)</f>
        <v>0</v>
      </c>
      <c r="N104" s="175"/>
      <c r="O104" s="175"/>
      <c r="P104" s="176">
        <f>ROUND((SUM(P9:P103))/3,2)</f>
        <v>7.45</v>
      </c>
      <c r="S104" s="176">
        <f>ROUND((SUM(S9:S103))/3,2)</f>
        <v>1.08</v>
      </c>
      <c r="Z104">
        <f>(SUM(Z9:Z103))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ZŠ Vyšný Žipov - Stavebné úpravy učební / C - Učebňa pestovateľských prác - stavebná časť - neopravnený náklad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41"/>
  <sheetViews>
    <sheetView topLeftCell="A10" workbookViewId="0">
      <selection activeCell="AC32" sqref="AC32"/>
    </sheetView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18</v>
      </c>
      <c r="H2" s="16"/>
      <c r="I2" s="27"/>
      <c r="J2" s="31"/>
    </row>
    <row r="3" spans="1:23" ht="18" customHeight="1" x14ac:dyDescent="0.25">
      <c r="A3" s="11"/>
      <c r="B3" s="40" t="s">
        <v>240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20</v>
      </c>
      <c r="J4" s="32"/>
    </row>
    <row r="5" spans="1:23" ht="18" customHeight="1" thickBot="1" x14ac:dyDescent="0.3">
      <c r="A5" s="11"/>
      <c r="B5" s="45" t="s">
        <v>21</v>
      </c>
      <c r="C5" s="20"/>
      <c r="D5" s="17"/>
      <c r="E5" s="17"/>
      <c r="F5" s="46" t="s">
        <v>258</v>
      </c>
      <c r="G5" s="17"/>
      <c r="H5" s="17"/>
      <c r="I5" s="44" t="s">
        <v>22</v>
      </c>
      <c r="J5" s="47"/>
    </row>
    <row r="6" spans="1:23" ht="18" customHeight="1" thickTop="1" x14ac:dyDescent="0.25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 x14ac:dyDescent="0.25">
      <c r="A8" s="11"/>
      <c r="B8" s="45" t="s">
        <v>26</v>
      </c>
      <c r="C8" s="20"/>
      <c r="D8" s="17"/>
      <c r="E8" s="17"/>
      <c r="F8" s="17"/>
      <c r="G8" s="46" t="s">
        <v>24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 x14ac:dyDescent="0.25">
      <c r="A10" s="11"/>
      <c r="B10" s="45" t="s">
        <v>262</v>
      </c>
      <c r="C10" s="20"/>
      <c r="D10" s="17"/>
      <c r="E10" s="17"/>
      <c r="F10" s="17"/>
      <c r="G10" s="46" t="s">
        <v>24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/>
      <c r="E16" s="97"/>
      <c r="F16" s="106"/>
      <c r="G16" s="60">
        <v>6</v>
      </c>
      <c r="H16" s="115" t="s">
        <v>34</v>
      </c>
      <c r="I16" s="129"/>
      <c r="J16" s="126"/>
    </row>
    <row r="17" spans="1:26" ht="18" customHeight="1" x14ac:dyDescent="0.25">
      <c r="A17" s="11"/>
      <c r="B17" s="67">
        <v>2</v>
      </c>
      <c r="C17" s="71" t="s">
        <v>29</v>
      </c>
      <c r="D17" s="78"/>
      <c r="E17" s="76"/>
      <c r="F17" s="81"/>
      <c r="G17" s="61">
        <v>7</v>
      </c>
      <c r="H17" s="116" t="s">
        <v>35</v>
      </c>
      <c r="I17" s="129"/>
      <c r="J17" s="127"/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/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/>
      <c r="G20" s="61">
        <v>10</v>
      </c>
      <c r="H20" s="116" t="s">
        <v>31</v>
      </c>
      <c r="I20" s="131"/>
      <c r="J20" s="99"/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/>
      <c r="G22" s="60">
        <v>16</v>
      </c>
      <c r="H22" s="115" t="s">
        <v>50</v>
      </c>
      <c r="I22" s="130" t="s">
        <v>47</v>
      </c>
      <c r="J22" s="126"/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/>
      <c r="G23" s="61">
        <v>17</v>
      </c>
      <c r="H23" s="116" t="s">
        <v>51</v>
      </c>
      <c r="I23" s="130" t="s">
        <v>47</v>
      </c>
      <c r="J23" s="127"/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/>
      <c r="G24" s="61">
        <v>18</v>
      </c>
      <c r="H24" s="116" t="s">
        <v>52</v>
      </c>
      <c r="I24" s="130" t="s">
        <v>48</v>
      </c>
      <c r="J24" s="127"/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/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/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/>
      <c r="J29" s="119"/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/>
      <c r="J30" s="120"/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31</v>
      </c>
      <c r="I31" s="113"/>
      <c r="J31" s="133"/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500"/>
  <sheetViews>
    <sheetView workbookViewId="0">
      <selection activeCell="F20" sqref="F20"/>
    </sheetView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23</v>
      </c>
      <c r="B1" s="144"/>
      <c r="C1" s="144"/>
      <c r="D1" s="145" t="s">
        <v>258</v>
      </c>
      <c r="E1" s="144"/>
      <c r="F1" s="144"/>
      <c r="W1">
        <v>30.126000000000001</v>
      </c>
    </row>
    <row r="2" spans="1:26" x14ac:dyDescent="0.25">
      <c r="A2" s="145" t="s">
        <v>262</v>
      </c>
      <c r="B2" s="144"/>
      <c r="C2" s="144"/>
      <c r="D2" s="145" t="s">
        <v>20</v>
      </c>
      <c r="E2" s="144"/>
      <c r="F2" s="144"/>
    </row>
    <row r="3" spans="1:26" x14ac:dyDescent="0.25">
      <c r="A3" s="145" t="s">
        <v>26</v>
      </c>
      <c r="B3" s="144"/>
      <c r="C3" s="144"/>
      <c r="D3" s="145" t="s">
        <v>260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240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31</v>
      </c>
      <c r="E9" s="147" t="s">
        <v>60</v>
      </c>
      <c r="F9" s="147" t="s">
        <v>61</v>
      </c>
    </row>
    <row r="10" spans="1:26" x14ac:dyDescent="0.25">
      <c r="A10" s="154" t="s">
        <v>241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242</v>
      </c>
      <c r="B11" s="157"/>
      <c r="C11" s="157"/>
      <c r="D11" s="157"/>
      <c r="E11" s="158">
        <f>'SO 12024'!P12</f>
        <v>0</v>
      </c>
      <c r="F11" s="158">
        <f>'SO 12024'!S12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2" t="s">
        <v>241</v>
      </c>
      <c r="B12" s="159"/>
      <c r="C12" s="159"/>
      <c r="D12" s="159"/>
      <c r="E12" s="160">
        <f>'SO 12024'!P14</f>
        <v>0</v>
      </c>
      <c r="F12" s="160">
        <f>'SO 12024'!S14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49"/>
      <c r="C13" s="149"/>
      <c r="D13" s="149"/>
      <c r="E13" s="148"/>
      <c r="F13" s="148"/>
    </row>
    <row r="14" spans="1:26" x14ac:dyDescent="0.25">
      <c r="A14" s="2" t="s">
        <v>77</v>
      </c>
      <c r="B14" s="159"/>
      <c r="C14" s="159"/>
      <c r="D14" s="159"/>
      <c r="E14" s="160">
        <f>'SO 12024'!P15</f>
        <v>0</v>
      </c>
      <c r="F14" s="160">
        <f>'SO 12024'!S15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5"/>
  <sheetViews>
    <sheetView workbookViewId="0">
      <pane ySplit="8" topLeftCell="A9" activePane="bottomLeft" state="frozen"/>
      <selection pane="bottomLeft" activeCell="S22" sqref="S22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23</v>
      </c>
      <c r="C1" s="3"/>
      <c r="D1" s="3"/>
      <c r="E1" s="5" t="s">
        <v>258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259</v>
      </c>
      <c r="C2" s="3"/>
      <c r="D2" s="3"/>
      <c r="E2" s="5" t="s">
        <v>20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26</v>
      </c>
      <c r="C3" s="3"/>
      <c r="D3" s="3"/>
      <c r="E3" s="5" t="s">
        <v>260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240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78</v>
      </c>
      <c r="B8" s="164" t="s">
        <v>79</v>
      </c>
      <c r="C8" s="164" t="s">
        <v>80</v>
      </c>
      <c r="D8" s="164" t="s">
        <v>81</v>
      </c>
      <c r="E8" s="164" t="s">
        <v>82</v>
      </c>
      <c r="F8" s="164" t="s">
        <v>83</v>
      </c>
      <c r="G8" s="164" t="s">
        <v>84</v>
      </c>
      <c r="H8" s="164" t="s">
        <v>54</v>
      </c>
      <c r="I8" s="164" t="s">
        <v>85</v>
      </c>
      <c r="J8" s="164"/>
      <c r="K8" s="164"/>
      <c r="L8" s="164"/>
      <c r="M8" s="164"/>
      <c r="N8" s="164"/>
      <c r="O8" s="164"/>
      <c r="P8" s="164" t="s">
        <v>86</v>
      </c>
      <c r="Q8" s="161"/>
      <c r="R8" s="161"/>
      <c r="S8" s="164" t="s">
        <v>87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241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242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243</v>
      </c>
      <c r="C11" s="172" t="s">
        <v>244</v>
      </c>
      <c r="D11" s="168" t="s">
        <v>245</v>
      </c>
      <c r="E11" s="168" t="s">
        <v>246</v>
      </c>
      <c r="F11" s="169">
        <v>1</v>
      </c>
      <c r="G11" s="170"/>
      <c r="H11" s="170"/>
      <c r="I11" s="170"/>
      <c r="J11" s="168">
        <f>ROUND(F11*(N11),2)</f>
        <v>32422</v>
      </c>
      <c r="K11" s="1">
        <f>ROUND(F11*(O11),2)</f>
        <v>0</v>
      </c>
      <c r="L11" s="1">
        <f>ROUND(F11*(G11),2)</f>
        <v>0</v>
      </c>
      <c r="M11" s="1"/>
      <c r="N11" s="1">
        <v>32422</v>
      </c>
      <c r="O11" s="1"/>
      <c r="P11" s="167"/>
      <c r="Q11" s="173"/>
      <c r="R11" s="173"/>
      <c r="S11" s="167"/>
      <c r="Z11">
        <v>0</v>
      </c>
    </row>
    <row r="12" spans="1:26" x14ac:dyDescent="0.25">
      <c r="A12" s="156"/>
      <c r="B12" s="156"/>
      <c r="C12" s="156"/>
      <c r="D12" s="156" t="s">
        <v>242</v>
      </c>
      <c r="E12" s="156"/>
      <c r="F12" s="167"/>
      <c r="G12" s="159"/>
      <c r="H12" s="159"/>
      <c r="I12" s="159"/>
      <c r="J12" s="156"/>
      <c r="K12" s="156"/>
      <c r="L12" s="156">
        <f>ROUND((SUM(L10:L11))/1,2)</f>
        <v>0</v>
      </c>
      <c r="M12" s="156">
        <f>ROUND((SUM(M10:M11))/1,2)</f>
        <v>0</v>
      </c>
      <c r="N12" s="156"/>
      <c r="O12" s="156"/>
      <c r="P12" s="174">
        <f>ROUND((SUM(P10:P11))/1,2)</f>
        <v>0</v>
      </c>
      <c r="S12" s="167">
        <f>ROUND((SUM(S10:S11))/1,2)</f>
        <v>0</v>
      </c>
    </row>
    <row r="13" spans="1:26" x14ac:dyDescent="0.25">
      <c r="A13" s="1"/>
      <c r="B13" s="1"/>
      <c r="C13" s="1"/>
      <c r="D13" s="1"/>
      <c r="E13" s="1"/>
      <c r="F13" s="163"/>
      <c r="G13" s="149"/>
      <c r="H13" s="149"/>
      <c r="I13" s="149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6"/>
      <c r="B14" s="156"/>
      <c r="C14" s="156"/>
      <c r="D14" s="2" t="s">
        <v>241</v>
      </c>
      <c r="E14" s="156"/>
      <c r="F14" s="167"/>
      <c r="G14" s="159"/>
      <c r="H14" s="159"/>
      <c r="I14" s="159"/>
      <c r="J14" s="156"/>
      <c r="K14" s="156"/>
      <c r="L14" s="156">
        <f>ROUND((SUM(L9:L13))/2,2)</f>
        <v>0</v>
      </c>
      <c r="M14" s="156">
        <f>ROUND((SUM(M9:M13))/2,2)</f>
        <v>0</v>
      </c>
      <c r="N14" s="156"/>
      <c r="O14" s="156"/>
      <c r="P14" s="174">
        <f>ROUND((SUM(P9:P13))/2,2)</f>
        <v>0</v>
      </c>
      <c r="S14" s="174">
        <f>ROUND((SUM(S9:S13))/2,2)</f>
        <v>0</v>
      </c>
    </row>
    <row r="15" spans="1:26" x14ac:dyDescent="0.25">
      <c r="A15" s="175"/>
      <c r="B15" s="175" t="s">
        <v>16</v>
      </c>
      <c r="C15" s="175"/>
      <c r="D15" s="175"/>
      <c r="E15" s="175"/>
      <c r="F15" s="176" t="s">
        <v>77</v>
      </c>
      <c r="G15" s="177"/>
      <c r="H15" s="177"/>
      <c r="I15" s="177"/>
      <c r="J15" s="175"/>
      <c r="K15" s="175">
        <f>ROUND((SUM(K9:K14)),2)</f>
        <v>0</v>
      </c>
      <c r="L15" s="175">
        <f>ROUND((SUM(L9:L14))/3,2)</f>
        <v>0</v>
      </c>
      <c r="M15" s="175">
        <f>ROUND((SUM(M9:M14))/3,2)</f>
        <v>0</v>
      </c>
      <c r="N15" s="175"/>
      <c r="O15" s="175"/>
      <c r="P15" s="176">
        <f>ROUND((SUM(P9:P14))/3,2)</f>
        <v>0</v>
      </c>
      <c r="S15" s="176">
        <f>ROUND((SUM(S9:S14))/3,2)</f>
        <v>0</v>
      </c>
      <c r="Z15">
        <f>(SUM(Z9:Z14))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ZŠ Vyšný Žipov - Stavebné úpravy učební / Elektroinštalácia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1"/>
  <sheetViews>
    <sheetView workbookViewId="0">
      <selection activeCell="I29" sqref="I29:I30"/>
    </sheetView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251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18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20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21</v>
      </c>
      <c r="C5" s="20"/>
      <c r="D5" s="17"/>
      <c r="E5" s="17"/>
      <c r="F5" s="46" t="s">
        <v>258</v>
      </c>
      <c r="G5" s="17"/>
      <c r="H5" s="17"/>
      <c r="I5" s="44" t="s">
        <v>22</v>
      </c>
      <c r="J5" s="47"/>
    </row>
    <row r="6" spans="1:23" ht="18" customHeight="1" thickTop="1" x14ac:dyDescent="0.25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 x14ac:dyDescent="0.25">
      <c r="A8" s="11"/>
      <c r="B8" s="45" t="s">
        <v>26</v>
      </c>
      <c r="C8" s="20"/>
      <c r="D8" s="17"/>
      <c r="E8" s="17"/>
      <c r="F8" s="17"/>
      <c r="G8" s="46" t="s">
        <v>24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 x14ac:dyDescent="0.25">
      <c r="A10" s="11"/>
      <c r="B10" s="45" t="s">
        <v>259</v>
      </c>
      <c r="C10" s="20"/>
      <c r="D10" s="17"/>
      <c r="E10" s="17"/>
      <c r="F10" s="17"/>
      <c r="G10" s="46" t="s">
        <v>24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/>
      <c r="E16" s="97"/>
      <c r="F16" s="106"/>
      <c r="G16" s="60">
        <v>6</v>
      </c>
      <c r="H16" s="115" t="s">
        <v>34</v>
      </c>
      <c r="I16" s="129"/>
      <c r="J16" s="126"/>
    </row>
    <row r="17" spans="1:10" ht="18" customHeight="1" x14ac:dyDescent="0.25">
      <c r="A17" s="11"/>
      <c r="B17" s="67">
        <v>2</v>
      </c>
      <c r="C17" s="71" t="s">
        <v>29</v>
      </c>
      <c r="D17" s="78"/>
      <c r="E17" s="76"/>
      <c r="F17" s="81"/>
      <c r="G17" s="61">
        <v>7</v>
      </c>
      <c r="H17" s="116" t="s">
        <v>35</v>
      </c>
      <c r="I17" s="129"/>
      <c r="J17" s="127"/>
    </row>
    <row r="18" spans="1:10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/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31</v>
      </c>
      <c r="D20" s="80"/>
      <c r="E20" s="100"/>
      <c r="F20" s="107"/>
      <c r="G20" s="61">
        <v>10</v>
      </c>
      <c r="H20" s="116" t="s">
        <v>31</v>
      </c>
      <c r="I20" s="131"/>
      <c r="J20" s="99"/>
    </row>
    <row r="21" spans="1:10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44</v>
      </c>
      <c r="D22" s="87"/>
      <c r="E22" s="90"/>
      <c r="F22" s="81"/>
      <c r="G22" s="60">
        <v>16</v>
      </c>
      <c r="H22" s="115" t="s">
        <v>50</v>
      </c>
      <c r="I22" s="129"/>
      <c r="J22" s="126"/>
    </row>
    <row r="23" spans="1:10" ht="18" customHeight="1" x14ac:dyDescent="0.25">
      <c r="A23" s="11"/>
      <c r="B23" s="61">
        <v>12</v>
      </c>
      <c r="C23" s="64" t="s">
        <v>45</v>
      </c>
      <c r="D23" s="66"/>
      <c r="E23" s="90"/>
      <c r="F23" s="82"/>
      <c r="G23" s="61">
        <v>17</v>
      </c>
      <c r="H23" s="116" t="s">
        <v>51</v>
      </c>
      <c r="I23" s="129"/>
      <c r="J23" s="127"/>
    </row>
    <row r="24" spans="1:10" ht="18" customHeight="1" x14ac:dyDescent="0.25">
      <c r="A24" s="11"/>
      <c r="B24" s="61">
        <v>13</v>
      </c>
      <c r="C24" s="64" t="s">
        <v>46</v>
      </c>
      <c r="D24" s="66"/>
      <c r="E24" s="90"/>
      <c r="F24" s="82"/>
      <c r="G24" s="61">
        <v>18</v>
      </c>
      <c r="H24" s="116" t="s">
        <v>52</v>
      </c>
      <c r="I24" s="129"/>
      <c r="J24" s="127"/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/>
    </row>
    <row r="27" spans="1:10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/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/>
      <c r="J29" s="119"/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/>
      <c r="J30" s="120"/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31</v>
      </c>
      <c r="I31" s="28"/>
      <c r="J31" s="191"/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7" t="s">
        <v>42</v>
      </c>
      <c r="H32" s="188"/>
      <c r="I32" s="189"/>
      <c r="J32" s="190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1"/>
  <sheetViews>
    <sheetView workbookViewId="0">
      <selection activeCell="J29" sqref="J29"/>
    </sheetView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18</v>
      </c>
      <c r="H2" s="16"/>
      <c r="I2" s="27"/>
      <c r="J2" s="31"/>
    </row>
    <row r="3" spans="1:23" ht="18" customHeight="1" x14ac:dyDescent="0.25">
      <c r="A3" s="11"/>
      <c r="B3" s="40" t="s">
        <v>19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20</v>
      </c>
      <c r="J4" s="32"/>
    </row>
    <row r="5" spans="1:23" ht="18" customHeight="1" thickBot="1" x14ac:dyDescent="0.3">
      <c r="A5" s="11"/>
      <c r="B5" s="45" t="s">
        <v>21</v>
      </c>
      <c r="C5" s="20"/>
      <c r="D5" s="17"/>
      <c r="E5" s="17"/>
      <c r="F5" s="46" t="s">
        <v>258</v>
      </c>
      <c r="G5" s="17"/>
      <c r="H5" s="17"/>
      <c r="I5" s="44" t="s">
        <v>22</v>
      </c>
      <c r="J5" s="47"/>
    </row>
    <row r="6" spans="1:23" ht="18" customHeight="1" thickTop="1" x14ac:dyDescent="0.25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 x14ac:dyDescent="0.25">
      <c r="A8" s="11"/>
      <c r="B8" s="45" t="s">
        <v>26</v>
      </c>
      <c r="C8" s="20"/>
      <c r="D8" s="17"/>
      <c r="E8" s="17"/>
      <c r="F8" s="17"/>
      <c r="G8" s="46" t="s">
        <v>24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 x14ac:dyDescent="0.25">
      <c r="A10" s="11"/>
      <c r="B10" s="45" t="s">
        <v>259</v>
      </c>
      <c r="C10" s="20"/>
      <c r="D10" s="17"/>
      <c r="E10" s="17"/>
      <c r="F10" s="17"/>
      <c r="G10" s="46" t="s">
        <v>24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/>
      <c r="E16" s="97"/>
      <c r="F16" s="106"/>
      <c r="G16" s="60">
        <v>6</v>
      </c>
      <c r="H16" s="115" t="s">
        <v>34</v>
      </c>
      <c r="I16" s="129"/>
      <c r="J16" s="126"/>
    </row>
    <row r="17" spans="1:26" ht="18" customHeight="1" x14ac:dyDescent="0.25">
      <c r="A17" s="11"/>
      <c r="B17" s="67">
        <v>2</v>
      </c>
      <c r="C17" s="71" t="s">
        <v>29</v>
      </c>
      <c r="D17" s="78"/>
      <c r="E17" s="76"/>
      <c r="F17" s="81"/>
      <c r="G17" s="61">
        <v>7</v>
      </c>
      <c r="H17" s="116" t="s">
        <v>35</v>
      </c>
      <c r="I17" s="129"/>
      <c r="J17" s="127"/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/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/>
      <c r="G20" s="61">
        <v>10</v>
      </c>
      <c r="H20" s="116" t="s">
        <v>31</v>
      </c>
      <c r="I20" s="131"/>
      <c r="J20" s="99"/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/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/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/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/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/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/>
      <c r="J29" s="119"/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/>
      <c r="J30" s="120"/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31</v>
      </c>
      <c r="I31" s="113"/>
      <c r="J31" s="133"/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>
      <selection activeCell="AB26" sqref="AB26"/>
    </sheetView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23</v>
      </c>
      <c r="B1" s="144"/>
      <c r="C1" s="144"/>
      <c r="D1" s="145" t="s">
        <v>258</v>
      </c>
      <c r="E1" s="144"/>
      <c r="F1" s="144"/>
      <c r="W1">
        <v>30.126000000000001</v>
      </c>
    </row>
    <row r="2" spans="1:26" x14ac:dyDescent="0.25">
      <c r="A2" s="145" t="s">
        <v>259</v>
      </c>
      <c r="B2" s="144"/>
      <c r="C2" s="144"/>
      <c r="D2" s="145" t="s">
        <v>20</v>
      </c>
      <c r="E2" s="144"/>
      <c r="F2" s="144"/>
    </row>
    <row r="3" spans="1:26" x14ac:dyDescent="0.25">
      <c r="A3" s="145" t="s">
        <v>26</v>
      </c>
      <c r="B3" s="144"/>
      <c r="C3" s="144"/>
      <c r="D3" s="145" t="s">
        <v>260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19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31</v>
      </c>
      <c r="E9" s="147" t="s">
        <v>60</v>
      </c>
      <c r="F9" s="147" t="s">
        <v>61</v>
      </c>
    </row>
    <row r="10" spans="1:26" x14ac:dyDescent="0.25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64</v>
      </c>
      <c r="B11" s="157"/>
      <c r="C11" s="157"/>
      <c r="D11" s="157"/>
      <c r="E11" s="158">
        <f>'SO 12017'!P17</f>
        <v>6.29</v>
      </c>
      <c r="F11" s="158">
        <f>'SO 12017'!S17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65</v>
      </c>
      <c r="B12" s="157"/>
      <c r="C12" s="157"/>
      <c r="D12" s="157"/>
      <c r="E12" s="158">
        <f>'SO 12017'!P30</f>
        <v>0.01</v>
      </c>
      <c r="F12" s="158">
        <f>'SO 12017'!S30</f>
        <v>0.56000000000000005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66</v>
      </c>
      <c r="B13" s="157"/>
      <c r="C13" s="157"/>
      <c r="D13" s="157"/>
      <c r="E13" s="158">
        <f>'SO 12017'!P34</f>
        <v>0</v>
      </c>
      <c r="F13" s="158">
        <f>'SO 12017'!S34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63</v>
      </c>
      <c r="B14" s="159"/>
      <c r="C14" s="159"/>
      <c r="D14" s="159"/>
      <c r="E14" s="160">
        <f>'SO 12017'!P36</f>
        <v>6.3</v>
      </c>
      <c r="F14" s="160">
        <f>'SO 12017'!S36</f>
        <v>0.56000000000000005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67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68</v>
      </c>
      <c r="B17" s="157"/>
      <c r="C17" s="157"/>
      <c r="D17" s="157"/>
      <c r="E17" s="158">
        <f>'SO 12017'!P45</f>
        <v>0.06</v>
      </c>
      <c r="F17" s="158">
        <f>'SO 12017'!S45</f>
        <v>0.01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69</v>
      </c>
      <c r="B18" s="157"/>
      <c r="C18" s="157"/>
      <c r="D18" s="157"/>
      <c r="E18" s="158">
        <f>'SO 12017'!P55</f>
        <v>0</v>
      </c>
      <c r="F18" s="158">
        <f>'SO 12017'!S55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70</v>
      </c>
      <c r="B19" s="157"/>
      <c r="C19" s="157"/>
      <c r="D19" s="157"/>
      <c r="E19" s="158">
        <f>'SO 12017'!P64</f>
        <v>0.23</v>
      </c>
      <c r="F19" s="158">
        <f>'SO 12017'!S64</f>
        <v>0.44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71</v>
      </c>
      <c r="B20" s="157"/>
      <c r="C20" s="157"/>
      <c r="D20" s="157"/>
      <c r="E20" s="158">
        <f>'SO 12017'!P70</f>
        <v>0.02</v>
      </c>
      <c r="F20" s="158">
        <f>'SO 12017'!S70</f>
        <v>0.01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72</v>
      </c>
      <c r="B21" s="157"/>
      <c r="C21" s="157"/>
      <c r="D21" s="157"/>
      <c r="E21" s="158">
        <f>'SO 12017'!P76</f>
        <v>0.04</v>
      </c>
      <c r="F21" s="158">
        <f>'SO 12017'!S76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73</v>
      </c>
      <c r="B22" s="157"/>
      <c r="C22" s="157"/>
      <c r="D22" s="157"/>
      <c r="E22" s="158">
        <f>'SO 12017'!P82</f>
        <v>0.39</v>
      </c>
      <c r="F22" s="158">
        <f>'SO 12017'!S82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74</v>
      </c>
      <c r="B23" s="157"/>
      <c r="C23" s="157"/>
      <c r="D23" s="157"/>
      <c r="E23" s="158">
        <f>'SO 12017'!P92</f>
        <v>0.24</v>
      </c>
      <c r="F23" s="158">
        <f>'SO 12017'!S92</f>
        <v>0.06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75</v>
      </c>
      <c r="B24" s="157"/>
      <c r="C24" s="157"/>
      <c r="D24" s="157"/>
      <c r="E24" s="158">
        <f>'SO 12017'!P97</f>
        <v>7.0000000000000007E-2</v>
      </c>
      <c r="F24" s="158">
        <f>'SO 12017'!S97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76</v>
      </c>
      <c r="B25" s="157"/>
      <c r="C25" s="157"/>
      <c r="D25" s="157"/>
      <c r="E25" s="158">
        <f>'SO 12017'!P101</f>
        <v>0.03</v>
      </c>
      <c r="F25" s="158">
        <f>'SO 12017'!S101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2" t="s">
        <v>67</v>
      </c>
      <c r="B26" s="159"/>
      <c r="C26" s="159"/>
      <c r="D26" s="159"/>
      <c r="E26" s="160">
        <f>'SO 12017'!P103</f>
        <v>1.07</v>
      </c>
      <c r="F26" s="160">
        <f>'SO 12017'!S103</f>
        <v>0.52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2" t="s">
        <v>77</v>
      </c>
      <c r="B28" s="159"/>
      <c r="C28" s="159"/>
      <c r="D28" s="159"/>
      <c r="E28" s="160">
        <f>'SO 12017'!P104</f>
        <v>7.37</v>
      </c>
      <c r="F28" s="160">
        <f>'SO 12017'!S104</f>
        <v>1.08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4"/>
  <sheetViews>
    <sheetView tabSelected="1" workbookViewId="0">
      <pane ySplit="8" topLeftCell="A9" activePane="bottomLeft" state="frozen"/>
      <selection pane="bottomLeft" activeCell="AI90" sqref="AI90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23</v>
      </c>
      <c r="C1" s="3"/>
      <c r="D1" s="3"/>
      <c r="E1" s="5" t="s">
        <v>258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262</v>
      </c>
      <c r="C2" s="3"/>
      <c r="D2" s="3"/>
      <c r="E2" s="5" t="s">
        <v>20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26</v>
      </c>
      <c r="C3" s="3"/>
      <c r="D3" s="3"/>
      <c r="E3" s="5" t="s">
        <v>261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78</v>
      </c>
      <c r="B8" s="164" t="s">
        <v>79</v>
      </c>
      <c r="C8" s="164" t="s">
        <v>80</v>
      </c>
      <c r="D8" s="164" t="s">
        <v>81</v>
      </c>
      <c r="E8" s="164" t="s">
        <v>82</v>
      </c>
      <c r="F8" s="164" t="s">
        <v>83</v>
      </c>
      <c r="G8" s="164" t="s">
        <v>84</v>
      </c>
      <c r="H8" s="164" t="s">
        <v>54</v>
      </c>
      <c r="I8" s="164" t="s">
        <v>85</v>
      </c>
      <c r="J8" s="164"/>
      <c r="K8" s="164"/>
      <c r="L8" s="164"/>
      <c r="M8" s="164"/>
      <c r="N8" s="164"/>
      <c r="O8" s="164"/>
      <c r="P8" s="164" t="s">
        <v>86</v>
      </c>
      <c r="Q8" s="161"/>
      <c r="R8" s="161"/>
      <c r="S8" s="164" t="s">
        <v>87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88</v>
      </c>
      <c r="C11" s="172" t="s">
        <v>89</v>
      </c>
      <c r="D11" s="168" t="s">
        <v>90</v>
      </c>
      <c r="E11" s="168" t="s">
        <v>91</v>
      </c>
      <c r="F11" s="169">
        <v>97.38000000000001</v>
      </c>
      <c r="G11" s="170"/>
      <c r="H11" s="170"/>
      <c r="I11" s="170"/>
      <c r="J11" s="168">
        <f t="shared" ref="J11:J16" si="0">ROUND(F11*(N11),2)</f>
        <v>369.07</v>
      </c>
      <c r="K11" s="1">
        <f t="shared" ref="K11:K16" si="1">ROUND(F11*(O11),2)</f>
        <v>0</v>
      </c>
      <c r="L11" s="1">
        <f>ROUND(F11*(G11),2)</f>
        <v>0</v>
      </c>
      <c r="M11" s="1"/>
      <c r="N11" s="1">
        <v>3.79</v>
      </c>
      <c r="O11" s="1"/>
      <c r="P11" s="167">
        <f>ROUND(F11*(R11),3)</f>
        <v>1.651</v>
      </c>
      <c r="Q11" s="173"/>
      <c r="R11" s="173">
        <v>1.695E-2</v>
      </c>
      <c r="S11" s="167"/>
      <c r="Z11">
        <v>0</v>
      </c>
    </row>
    <row r="12" spans="1:26" ht="24.95" customHeight="1" x14ac:dyDescent="0.25">
      <c r="A12" s="171"/>
      <c r="B12" s="168" t="s">
        <v>88</v>
      </c>
      <c r="C12" s="172" t="s">
        <v>92</v>
      </c>
      <c r="D12" s="168" t="s">
        <v>93</v>
      </c>
      <c r="E12" s="168" t="s">
        <v>91</v>
      </c>
      <c r="F12" s="169">
        <v>59.64</v>
      </c>
      <c r="G12" s="170"/>
      <c r="H12" s="170"/>
      <c r="I12" s="170"/>
      <c r="J12" s="168">
        <f t="shared" si="0"/>
        <v>308.94</v>
      </c>
      <c r="K12" s="1">
        <f t="shared" si="1"/>
        <v>0</v>
      </c>
      <c r="L12" s="1">
        <f>ROUND(F12*(G12),2)</f>
        <v>0</v>
      </c>
      <c r="M12" s="1"/>
      <c r="N12" s="1">
        <v>5.18</v>
      </c>
      <c r="O12" s="1"/>
      <c r="P12" s="167">
        <f>ROUND(F12*(R12),3)</f>
        <v>1.135</v>
      </c>
      <c r="Q12" s="173"/>
      <c r="R12" s="173">
        <v>1.9027365000000001E-2</v>
      </c>
      <c r="S12" s="167"/>
      <c r="Z12">
        <v>0</v>
      </c>
    </row>
    <row r="13" spans="1:26" ht="24.95" customHeight="1" x14ac:dyDescent="0.25">
      <c r="A13" s="171"/>
      <c r="B13" s="168" t="s">
        <v>94</v>
      </c>
      <c r="C13" s="172" t="s">
        <v>95</v>
      </c>
      <c r="D13" s="168" t="s">
        <v>96</v>
      </c>
      <c r="E13" s="168" t="s">
        <v>91</v>
      </c>
      <c r="F13" s="169">
        <v>59.64</v>
      </c>
      <c r="G13" s="170"/>
      <c r="H13" s="170"/>
      <c r="I13" s="170"/>
      <c r="J13" s="168">
        <f t="shared" si="0"/>
        <v>1103.3399999999999</v>
      </c>
      <c r="K13" s="1">
        <f t="shared" si="1"/>
        <v>0</v>
      </c>
      <c r="L13" s="1">
        <f>ROUND(F13*(G13),2)</f>
        <v>0</v>
      </c>
      <c r="M13" s="1"/>
      <c r="N13" s="1">
        <v>18.5</v>
      </c>
      <c r="O13" s="1"/>
      <c r="P13" s="167">
        <f>ROUND(F13*(R13),3)</f>
        <v>3.2829999999999999</v>
      </c>
      <c r="Q13" s="173"/>
      <c r="R13" s="173">
        <v>5.5050000000000002E-2</v>
      </c>
      <c r="S13" s="167"/>
      <c r="Z13">
        <v>0</v>
      </c>
    </row>
    <row r="14" spans="1:26" ht="24.95" customHeight="1" x14ac:dyDescent="0.25">
      <c r="A14" s="171"/>
      <c r="B14" s="168" t="s">
        <v>94</v>
      </c>
      <c r="C14" s="172" t="s">
        <v>97</v>
      </c>
      <c r="D14" s="168" t="s">
        <v>98</v>
      </c>
      <c r="E14" s="168" t="s">
        <v>99</v>
      </c>
      <c r="F14" s="169">
        <v>7.8</v>
      </c>
      <c r="G14" s="170"/>
      <c r="H14" s="170"/>
      <c r="I14" s="170"/>
      <c r="J14" s="168">
        <f t="shared" si="0"/>
        <v>39.549999999999997</v>
      </c>
      <c r="K14" s="1">
        <f t="shared" si="1"/>
        <v>0</v>
      </c>
      <c r="L14" s="1">
        <f>ROUND(F14*(G14),2)</f>
        <v>0</v>
      </c>
      <c r="M14" s="1"/>
      <c r="N14" s="1">
        <v>5.07</v>
      </c>
      <c r="O14" s="1"/>
      <c r="P14" s="167">
        <f>ROUND(F14*(R14),3)</f>
        <v>6.9000000000000006E-2</v>
      </c>
      <c r="Q14" s="173"/>
      <c r="R14" s="173">
        <v>8.8000000000000005E-3</v>
      </c>
      <c r="S14" s="167"/>
      <c r="Z14">
        <v>0</v>
      </c>
    </row>
    <row r="15" spans="1:26" ht="24.95" customHeight="1" x14ac:dyDescent="0.25">
      <c r="A15" s="171"/>
      <c r="B15" s="168" t="s">
        <v>100</v>
      </c>
      <c r="C15" s="172" t="s">
        <v>101</v>
      </c>
      <c r="D15" s="168" t="s">
        <v>102</v>
      </c>
      <c r="E15" s="168" t="s">
        <v>99</v>
      </c>
      <c r="F15" s="169">
        <v>7.8</v>
      </c>
      <c r="G15" s="170"/>
      <c r="H15" s="170"/>
      <c r="I15" s="170"/>
      <c r="J15" s="168">
        <f t="shared" si="0"/>
        <v>79.95</v>
      </c>
      <c r="K15" s="1">
        <f t="shared" si="1"/>
        <v>0</v>
      </c>
      <c r="L15" s="1"/>
      <c r="M15" s="1">
        <f>ROUND(F15*(H15),2)</f>
        <v>0</v>
      </c>
      <c r="N15" s="1">
        <v>10.25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94</v>
      </c>
      <c r="C16" s="172" t="s">
        <v>103</v>
      </c>
      <c r="D16" s="168" t="s">
        <v>104</v>
      </c>
      <c r="E16" s="168" t="s">
        <v>91</v>
      </c>
      <c r="F16" s="169">
        <v>3.12</v>
      </c>
      <c r="G16" s="170"/>
      <c r="H16" s="170"/>
      <c r="I16" s="170"/>
      <c r="J16" s="168">
        <f t="shared" si="0"/>
        <v>19.59</v>
      </c>
      <c r="K16" s="1">
        <f t="shared" si="1"/>
        <v>0</v>
      </c>
      <c r="L16" s="1">
        <f>ROUND(F16*(G16),2)</f>
        <v>0</v>
      </c>
      <c r="M16" s="1"/>
      <c r="N16" s="1">
        <v>6.28</v>
      </c>
      <c r="O16" s="1"/>
      <c r="P16" s="167">
        <f>ROUND(F16*(R16),3)</f>
        <v>0.155</v>
      </c>
      <c r="Q16" s="173"/>
      <c r="R16" s="173">
        <v>4.9799999999999997E-2</v>
      </c>
      <c r="S16" s="167"/>
      <c r="Z16">
        <v>0</v>
      </c>
    </row>
    <row r="17" spans="1:26" x14ac:dyDescent="0.25">
      <c r="A17" s="156"/>
      <c r="B17" s="156"/>
      <c r="C17" s="156"/>
      <c r="D17" s="156" t="s">
        <v>64</v>
      </c>
      <c r="E17" s="156"/>
      <c r="F17" s="167"/>
      <c r="G17" s="159"/>
      <c r="H17" s="159"/>
      <c r="I17" s="159"/>
      <c r="J17" s="156"/>
      <c r="K17" s="156"/>
      <c r="L17" s="156">
        <f>ROUND((SUM(L10:L16))/1,2)</f>
        <v>0</v>
      </c>
      <c r="M17" s="156">
        <f>ROUND((SUM(M10:M16))/1,2)</f>
        <v>0</v>
      </c>
      <c r="N17" s="156"/>
      <c r="O17" s="156"/>
      <c r="P17" s="174">
        <f>ROUND((SUM(P10:P16))/1,2)</f>
        <v>6.29</v>
      </c>
      <c r="Q17" s="153"/>
      <c r="R17" s="153"/>
      <c r="S17" s="174">
        <f>ROUND((SUM(S10:S16))/1,2)</f>
        <v>0</v>
      </c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6"/>
      <c r="B19" s="156"/>
      <c r="C19" s="156"/>
      <c r="D19" s="156" t="s">
        <v>65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 x14ac:dyDescent="0.25">
      <c r="A20" s="171"/>
      <c r="B20" s="168" t="s">
        <v>94</v>
      </c>
      <c r="C20" s="172" t="s">
        <v>105</v>
      </c>
      <c r="D20" s="168" t="s">
        <v>106</v>
      </c>
      <c r="E20" s="168" t="s">
        <v>91</v>
      </c>
      <c r="F20" s="169">
        <v>59.64</v>
      </c>
      <c r="G20" s="170"/>
      <c r="H20" s="170"/>
      <c r="I20" s="170"/>
      <c r="J20" s="168">
        <f t="shared" ref="J20:J29" si="2">ROUND(F20*(N20),2)</f>
        <v>214.11</v>
      </c>
      <c r="K20" s="1">
        <f t="shared" ref="K20:K29" si="3">ROUND(F20*(O20),2)</f>
        <v>0</v>
      </c>
      <c r="L20" s="1">
        <f t="shared" ref="L20:L29" si="4">ROUND(F20*(G20),2)</f>
        <v>0</v>
      </c>
      <c r="M20" s="1"/>
      <c r="N20" s="1">
        <v>3.59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107</v>
      </c>
      <c r="C21" s="172" t="s">
        <v>108</v>
      </c>
      <c r="D21" s="168" t="s">
        <v>109</v>
      </c>
      <c r="E21" s="168" t="s">
        <v>110</v>
      </c>
      <c r="F21" s="169">
        <v>0.56200000000000006</v>
      </c>
      <c r="G21" s="170"/>
      <c r="H21" s="170"/>
      <c r="I21" s="170"/>
      <c r="J21" s="168">
        <f t="shared" si="2"/>
        <v>13.04</v>
      </c>
      <c r="K21" s="1">
        <f t="shared" si="3"/>
        <v>0</v>
      </c>
      <c r="L21" s="1">
        <f t="shared" si="4"/>
        <v>0</v>
      </c>
      <c r="M21" s="1"/>
      <c r="N21" s="1">
        <v>23.21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111</v>
      </c>
      <c r="C22" s="172" t="s">
        <v>112</v>
      </c>
      <c r="D22" s="168" t="s">
        <v>113</v>
      </c>
      <c r="E22" s="168" t="s">
        <v>114</v>
      </c>
      <c r="F22" s="169">
        <v>0.56200000000000006</v>
      </c>
      <c r="G22" s="170"/>
      <c r="H22" s="170"/>
      <c r="I22" s="170"/>
      <c r="J22" s="168">
        <f t="shared" si="2"/>
        <v>2.5499999999999998</v>
      </c>
      <c r="K22" s="1">
        <f t="shared" si="3"/>
        <v>0</v>
      </c>
      <c r="L22" s="1">
        <f t="shared" si="4"/>
        <v>0</v>
      </c>
      <c r="M22" s="1"/>
      <c r="N22" s="1">
        <v>4.53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115</v>
      </c>
      <c r="C23" s="172" t="s">
        <v>116</v>
      </c>
      <c r="D23" s="168" t="s">
        <v>117</v>
      </c>
      <c r="E23" s="168" t="s">
        <v>114</v>
      </c>
      <c r="F23" s="169">
        <v>6.7440000000000007</v>
      </c>
      <c r="G23" s="170"/>
      <c r="H23" s="170"/>
      <c r="I23" s="170"/>
      <c r="J23" s="168">
        <f t="shared" si="2"/>
        <v>1.28</v>
      </c>
      <c r="K23" s="1">
        <f t="shared" si="3"/>
        <v>0</v>
      </c>
      <c r="L23" s="1">
        <f t="shared" si="4"/>
        <v>0</v>
      </c>
      <c r="M23" s="1"/>
      <c r="N23" s="1">
        <v>0.19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115</v>
      </c>
      <c r="C24" s="172" t="s">
        <v>118</v>
      </c>
      <c r="D24" s="168" t="s">
        <v>119</v>
      </c>
      <c r="E24" s="168" t="s">
        <v>114</v>
      </c>
      <c r="F24" s="169">
        <v>0.56200000000000006</v>
      </c>
      <c r="G24" s="170"/>
      <c r="H24" s="170"/>
      <c r="I24" s="170"/>
      <c r="J24" s="168">
        <f t="shared" si="2"/>
        <v>2.2000000000000002</v>
      </c>
      <c r="K24" s="1">
        <f t="shared" si="3"/>
        <v>0</v>
      </c>
      <c r="L24" s="1">
        <f t="shared" si="4"/>
        <v>0</v>
      </c>
      <c r="M24" s="1"/>
      <c r="N24" s="1">
        <v>3.91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107</v>
      </c>
      <c r="C25" s="172" t="s">
        <v>120</v>
      </c>
      <c r="D25" s="168" t="s">
        <v>121</v>
      </c>
      <c r="E25" s="168" t="s">
        <v>114</v>
      </c>
      <c r="F25" s="169">
        <v>0.56200000000000006</v>
      </c>
      <c r="G25" s="170"/>
      <c r="H25" s="170"/>
      <c r="I25" s="170"/>
      <c r="J25" s="168">
        <f t="shared" si="2"/>
        <v>0.51</v>
      </c>
      <c r="K25" s="1">
        <f t="shared" si="3"/>
        <v>0</v>
      </c>
      <c r="L25" s="1">
        <f t="shared" si="4"/>
        <v>0</v>
      </c>
      <c r="M25" s="1"/>
      <c r="N25" s="1">
        <v>0.91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107</v>
      </c>
      <c r="C26" s="172" t="s">
        <v>122</v>
      </c>
      <c r="D26" s="168" t="s">
        <v>123</v>
      </c>
      <c r="E26" s="168" t="s">
        <v>114</v>
      </c>
      <c r="F26" s="169">
        <v>0.56159999999999999</v>
      </c>
      <c r="G26" s="170"/>
      <c r="H26" s="170"/>
      <c r="I26" s="170"/>
      <c r="J26" s="168">
        <f t="shared" si="2"/>
        <v>4.57</v>
      </c>
      <c r="K26" s="1">
        <f t="shared" si="3"/>
        <v>0</v>
      </c>
      <c r="L26" s="1">
        <f t="shared" si="4"/>
        <v>0</v>
      </c>
      <c r="M26" s="1"/>
      <c r="N26" s="1">
        <v>8.1300000000000008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107</v>
      </c>
      <c r="C27" s="172" t="s">
        <v>124</v>
      </c>
      <c r="D27" s="168" t="s">
        <v>125</v>
      </c>
      <c r="E27" s="168" t="s">
        <v>126</v>
      </c>
      <c r="F27" s="169">
        <v>8</v>
      </c>
      <c r="G27" s="170"/>
      <c r="H27" s="170"/>
      <c r="I27" s="170"/>
      <c r="J27" s="168">
        <f t="shared" si="2"/>
        <v>3.6</v>
      </c>
      <c r="K27" s="1">
        <f t="shared" si="3"/>
        <v>0</v>
      </c>
      <c r="L27" s="1">
        <f t="shared" si="4"/>
        <v>0</v>
      </c>
      <c r="M27" s="1"/>
      <c r="N27" s="1">
        <v>0.45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107</v>
      </c>
      <c r="C28" s="172" t="s">
        <v>127</v>
      </c>
      <c r="D28" s="168" t="s">
        <v>128</v>
      </c>
      <c r="E28" s="168" t="s">
        <v>91</v>
      </c>
      <c r="F28" s="169">
        <v>10.4</v>
      </c>
      <c r="G28" s="170"/>
      <c r="H28" s="170"/>
      <c r="I28" s="170"/>
      <c r="J28" s="168">
        <f t="shared" si="2"/>
        <v>51.17</v>
      </c>
      <c r="K28" s="1">
        <f t="shared" si="3"/>
        <v>0</v>
      </c>
      <c r="L28" s="1">
        <f t="shared" si="4"/>
        <v>0</v>
      </c>
      <c r="M28" s="1"/>
      <c r="N28" s="1">
        <v>4.92</v>
      </c>
      <c r="O28" s="1"/>
      <c r="P28" s="167">
        <f>ROUND(F28*(R28),3)</f>
        <v>0.01</v>
      </c>
      <c r="Q28" s="173"/>
      <c r="R28" s="173">
        <v>9.3999999999999997E-4</v>
      </c>
      <c r="S28" s="167">
        <f>ROUND(F28*(X28),3)</f>
        <v>0.56200000000000006</v>
      </c>
      <c r="X28">
        <v>5.3999999999999999E-2</v>
      </c>
      <c r="Z28">
        <v>0</v>
      </c>
    </row>
    <row r="29" spans="1:26" ht="24.95" customHeight="1" x14ac:dyDescent="0.25">
      <c r="A29" s="171"/>
      <c r="B29" s="168" t="s">
        <v>107</v>
      </c>
      <c r="C29" s="172" t="s">
        <v>129</v>
      </c>
      <c r="D29" s="168" t="s">
        <v>130</v>
      </c>
      <c r="E29" s="168" t="s">
        <v>126</v>
      </c>
      <c r="F29" s="169">
        <v>1</v>
      </c>
      <c r="G29" s="170"/>
      <c r="H29" s="170"/>
      <c r="I29" s="170"/>
      <c r="J29" s="168">
        <f t="shared" si="2"/>
        <v>0.65</v>
      </c>
      <c r="K29" s="1">
        <f t="shared" si="3"/>
        <v>0</v>
      </c>
      <c r="L29" s="1">
        <f t="shared" si="4"/>
        <v>0</v>
      </c>
      <c r="M29" s="1"/>
      <c r="N29" s="1">
        <v>0.65</v>
      </c>
      <c r="O29" s="1"/>
      <c r="P29" s="167"/>
      <c r="Q29" s="173"/>
      <c r="R29" s="173"/>
      <c r="S29" s="167"/>
      <c r="Z29">
        <v>0</v>
      </c>
    </row>
    <row r="30" spans="1:26" x14ac:dyDescent="0.25">
      <c r="A30" s="156"/>
      <c r="B30" s="156"/>
      <c r="C30" s="156"/>
      <c r="D30" s="156" t="s">
        <v>65</v>
      </c>
      <c r="E30" s="156"/>
      <c r="F30" s="167"/>
      <c r="G30" s="159"/>
      <c r="H30" s="159"/>
      <c r="I30" s="159"/>
      <c r="J30" s="156"/>
      <c r="K30" s="156"/>
      <c r="L30" s="156">
        <f>ROUND((SUM(L19:L29))/1,2)</f>
        <v>0</v>
      </c>
      <c r="M30" s="156">
        <f>ROUND((SUM(M19:M29))/1,2)</f>
        <v>0</v>
      </c>
      <c r="N30" s="156"/>
      <c r="O30" s="156"/>
      <c r="P30" s="174">
        <f>ROUND((SUM(P19:P29))/1,2)</f>
        <v>0.01</v>
      </c>
      <c r="Q30" s="153"/>
      <c r="R30" s="153"/>
      <c r="S30" s="174">
        <f>ROUND((SUM(S19:S29))/1,2)</f>
        <v>0.56000000000000005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66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/>
      <c r="B33" s="168" t="s">
        <v>88</v>
      </c>
      <c r="C33" s="172" t="s">
        <v>131</v>
      </c>
      <c r="D33" s="168" t="s">
        <v>132</v>
      </c>
      <c r="E33" s="168" t="s">
        <v>114</v>
      </c>
      <c r="F33" s="169">
        <v>6.3023570486000002</v>
      </c>
      <c r="G33" s="170"/>
      <c r="H33" s="170"/>
      <c r="I33" s="170"/>
      <c r="J33" s="168">
        <f>ROUND(F33*(N33),2)</f>
        <v>177.35</v>
      </c>
      <c r="K33" s="1">
        <f>ROUND(F33*(O33),2)</f>
        <v>0</v>
      </c>
      <c r="L33" s="1">
        <f>ROUND(F33*(G33),2)</f>
        <v>0</v>
      </c>
      <c r="M33" s="1"/>
      <c r="N33" s="1">
        <v>28.14</v>
      </c>
      <c r="O33" s="1"/>
      <c r="P33" s="167"/>
      <c r="Q33" s="173"/>
      <c r="R33" s="173"/>
      <c r="S33" s="167"/>
      <c r="Z33">
        <v>0</v>
      </c>
    </row>
    <row r="34" spans="1:26" x14ac:dyDescent="0.25">
      <c r="A34" s="156"/>
      <c r="B34" s="156"/>
      <c r="C34" s="156"/>
      <c r="D34" s="156" t="s">
        <v>66</v>
      </c>
      <c r="E34" s="156"/>
      <c r="F34" s="167"/>
      <c r="G34" s="159"/>
      <c r="H34" s="159"/>
      <c r="I34" s="159"/>
      <c r="J34" s="156"/>
      <c r="K34" s="156"/>
      <c r="L34" s="156">
        <f>ROUND((SUM(L32:L33))/1,2)</f>
        <v>0</v>
      </c>
      <c r="M34" s="156">
        <f>ROUND((SUM(M32:M33))/1,2)</f>
        <v>0</v>
      </c>
      <c r="N34" s="156"/>
      <c r="O34" s="156"/>
      <c r="P34" s="174">
        <f>ROUND((SUM(P32:P33))/1,2)</f>
        <v>0</v>
      </c>
      <c r="Q34" s="153"/>
      <c r="R34" s="153"/>
      <c r="S34" s="174">
        <f>ROUND((SUM(S32:S33))/1,2)</f>
        <v>0</v>
      </c>
      <c r="T34" s="153"/>
      <c r="U34" s="153"/>
      <c r="V34" s="153"/>
      <c r="W34" s="153"/>
      <c r="X34" s="153"/>
      <c r="Y34" s="153"/>
      <c r="Z34" s="153"/>
    </row>
    <row r="35" spans="1:26" x14ac:dyDescent="0.25">
      <c r="A35" s="1"/>
      <c r="B35" s="1"/>
      <c r="C35" s="1"/>
      <c r="D35" s="1"/>
      <c r="E35" s="1"/>
      <c r="F35" s="163"/>
      <c r="G35" s="149"/>
      <c r="H35" s="149"/>
      <c r="I35" s="149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6"/>
      <c r="B36" s="156"/>
      <c r="C36" s="156"/>
      <c r="D36" s="2" t="s">
        <v>63</v>
      </c>
      <c r="E36" s="156"/>
      <c r="F36" s="167"/>
      <c r="G36" s="159"/>
      <c r="H36" s="159"/>
      <c r="I36" s="159"/>
      <c r="J36" s="157"/>
      <c r="K36" s="156"/>
      <c r="L36" s="157">
        <f>ROUND((SUM(L9:L35))/2,2)</f>
        <v>0</v>
      </c>
      <c r="M36" s="157">
        <f>ROUND((SUM(M9:M35))/2,2)</f>
        <v>0</v>
      </c>
      <c r="N36" s="156"/>
      <c r="O36" s="156"/>
      <c r="P36" s="174">
        <f>ROUND((SUM(P9:P35))/2,2)</f>
        <v>6.3</v>
      </c>
      <c r="S36" s="174">
        <f>ROUND((SUM(S9:S35))/2,2)</f>
        <v>0.56000000000000005</v>
      </c>
    </row>
    <row r="37" spans="1:26" x14ac:dyDescent="0.25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6"/>
      <c r="B38" s="156"/>
      <c r="C38" s="156"/>
      <c r="D38" s="2" t="s">
        <v>67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x14ac:dyDescent="0.25">
      <c r="A39" s="156"/>
      <c r="B39" s="156"/>
      <c r="C39" s="156"/>
      <c r="D39" s="156" t="s">
        <v>68</v>
      </c>
      <c r="E39" s="156"/>
      <c r="F39" s="167"/>
      <c r="G39" s="157"/>
      <c r="H39" s="157"/>
      <c r="I39" s="157"/>
      <c r="J39" s="156"/>
      <c r="K39" s="156"/>
      <c r="L39" s="156"/>
      <c r="M39" s="156"/>
      <c r="N39" s="156"/>
      <c r="O39" s="156"/>
      <c r="P39" s="156"/>
      <c r="Q39" s="153"/>
      <c r="R39" s="153"/>
      <c r="S39" s="156"/>
      <c r="T39" s="153"/>
      <c r="U39" s="153"/>
      <c r="V39" s="153"/>
      <c r="W39" s="153"/>
      <c r="X39" s="153"/>
      <c r="Y39" s="153"/>
      <c r="Z39" s="153"/>
    </row>
    <row r="40" spans="1:26" ht="24.95" customHeight="1" x14ac:dyDescent="0.25">
      <c r="A40" s="171"/>
      <c r="B40" s="168" t="s">
        <v>133</v>
      </c>
      <c r="C40" s="172" t="s">
        <v>134</v>
      </c>
      <c r="D40" s="168" t="s">
        <v>135</v>
      </c>
      <c r="E40" s="168" t="s">
        <v>99</v>
      </c>
      <c r="F40" s="169">
        <v>8</v>
      </c>
      <c r="G40" s="170"/>
      <c r="H40" s="170"/>
      <c r="I40" s="170"/>
      <c r="J40" s="168">
        <f>ROUND(F40*(N40),2)</f>
        <v>64.72</v>
      </c>
      <c r="K40" s="1">
        <f>ROUND(F40*(O40),2)</f>
        <v>0</v>
      </c>
      <c r="L40" s="1">
        <f>ROUND(F40*(G40),2)</f>
        <v>0</v>
      </c>
      <c r="M40" s="1"/>
      <c r="N40" s="1">
        <v>8.09</v>
      </c>
      <c r="O40" s="1"/>
      <c r="P40" s="167">
        <f>ROUND(F40*(R40),3)</f>
        <v>5.5E-2</v>
      </c>
      <c r="Q40" s="173"/>
      <c r="R40" s="173">
        <v>6.8500000000000002E-3</v>
      </c>
      <c r="S40" s="167"/>
      <c r="Z40">
        <v>0</v>
      </c>
    </row>
    <row r="41" spans="1:26" ht="24.95" customHeight="1" x14ac:dyDescent="0.25">
      <c r="A41" s="171"/>
      <c r="B41" s="168" t="s">
        <v>133</v>
      </c>
      <c r="C41" s="172" t="s">
        <v>136</v>
      </c>
      <c r="D41" s="168" t="s">
        <v>137</v>
      </c>
      <c r="E41" s="168" t="s">
        <v>126</v>
      </c>
      <c r="F41" s="169">
        <v>8</v>
      </c>
      <c r="G41" s="170"/>
      <c r="H41" s="170"/>
      <c r="I41" s="170"/>
      <c r="J41" s="168">
        <f>ROUND(F41*(N41),2)</f>
        <v>26.24</v>
      </c>
      <c r="K41" s="1">
        <f>ROUND(F41*(O41),2)</f>
        <v>0</v>
      </c>
      <c r="L41" s="1">
        <f>ROUND(F41*(G41),2)</f>
        <v>0</v>
      </c>
      <c r="M41" s="1"/>
      <c r="N41" s="1">
        <v>3.2800000000000002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138</v>
      </c>
      <c r="C42" s="172" t="s">
        <v>139</v>
      </c>
      <c r="D42" s="168" t="s">
        <v>140</v>
      </c>
      <c r="E42" s="168" t="s">
        <v>114</v>
      </c>
      <c r="F42" s="169">
        <v>8.0000000000000002E-3</v>
      </c>
      <c r="G42" s="170"/>
      <c r="H42" s="170"/>
      <c r="I42" s="170"/>
      <c r="J42" s="168">
        <f>ROUND(F42*(N42),2)</f>
        <v>0.28000000000000003</v>
      </c>
      <c r="K42" s="1">
        <f>ROUND(F42*(O42),2)</f>
        <v>0</v>
      </c>
      <c r="L42" s="1">
        <f>ROUND(F42*(G42),2)</f>
        <v>0</v>
      </c>
      <c r="M42" s="1"/>
      <c r="N42" s="1">
        <v>35.130000000000003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138</v>
      </c>
      <c r="C43" s="172" t="s">
        <v>141</v>
      </c>
      <c r="D43" s="168" t="s">
        <v>142</v>
      </c>
      <c r="E43" s="168" t="s">
        <v>99</v>
      </c>
      <c r="F43" s="169">
        <v>8</v>
      </c>
      <c r="G43" s="170"/>
      <c r="H43" s="170"/>
      <c r="I43" s="170"/>
      <c r="J43" s="168">
        <f>ROUND(F43*(N43),2)</f>
        <v>5.04</v>
      </c>
      <c r="K43" s="1">
        <f>ROUND(F43*(O43),2)</f>
        <v>0</v>
      </c>
      <c r="L43" s="1">
        <f>ROUND(F43*(G43),2)</f>
        <v>0</v>
      </c>
      <c r="M43" s="1"/>
      <c r="N43" s="1">
        <v>0.63</v>
      </c>
      <c r="O43" s="1"/>
      <c r="P43" s="167">
        <f>ROUND(F43*(R43),3)</f>
        <v>0</v>
      </c>
      <c r="Q43" s="173"/>
      <c r="R43" s="173">
        <v>1.5359999999999999E-5</v>
      </c>
      <c r="S43" s="167">
        <f>ROUND(F43*(X43),3)</f>
        <v>8.0000000000000002E-3</v>
      </c>
      <c r="X43">
        <v>1E-3</v>
      </c>
      <c r="Z43">
        <v>0</v>
      </c>
    </row>
    <row r="44" spans="1:26" ht="24.95" customHeight="1" x14ac:dyDescent="0.25">
      <c r="A44" s="171"/>
      <c r="B44" s="168" t="s">
        <v>133</v>
      </c>
      <c r="C44" s="172" t="s">
        <v>143</v>
      </c>
      <c r="D44" s="168" t="s">
        <v>144</v>
      </c>
      <c r="E44" s="168" t="s">
        <v>114</v>
      </c>
      <c r="F44" s="169">
        <v>5.492288E-2</v>
      </c>
      <c r="G44" s="170"/>
      <c r="H44" s="170"/>
      <c r="I44" s="170"/>
      <c r="J44" s="168">
        <f>ROUND(F44*(N44),2)</f>
        <v>2.11</v>
      </c>
      <c r="K44" s="1">
        <f>ROUND(F44*(O44),2)</f>
        <v>0</v>
      </c>
      <c r="L44" s="1">
        <f>ROUND(F44*(G44),2)</f>
        <v>0</v>
      </c>
      <c r="M44" s="1"/>
      <c r="N44" s="1">
        <v>38.5</v>
      </c>
      <c r="O44" s="1"/>
      <c r="P44" s="167"/>
      <c r="Q44" s="173"/>
      <c r="R44" s="173"/>
      <c r="S44" s="167"/>
      <c r="Z44">
        <v>0</v>
      </c>
    </row>
    <row r="45" spans="1:26" x14ac:dyDescent="0.25">
      <c r="A45" s="156"/>
      <c r="B45" s="156"/>
      <c r="C45" s="156"/>
      <c r="D45" s="156" t="s">
        <v>68</v>
      </c>
      <c r="E45" s="156"/>
      <c r="F45" s="167"/>
      <c r="G45" s="159"/>
      <c r="H45" s="159"/>
      <c r="I45" s="159"/>
      <c r="J45" s="156"/>
      <c r="K45" s="156"/>
      <c r="L45" s="156">
        <f>ROUND((SUM(L39:L44))/1,2)</f>
        <v>0</v>
      </c>
      <c r="M45" s="156">
        <f>ROUND((SUM(M39:M44))/1,2)</f>
        <v>0</v>
      </c>
      <c r="N45" s="156"/>
      <c r="O45" s="156"/>
      <c r="P45" s="174">
        <f>ROUND((SUM(P39:P44))/1,2)</f>
        <v>0.06</v>
      </c>
      <c r="Q45" s="153"/>
      <c r="R45" s="153"/>
      <c r="S45" s="174">
        <f>ROUND((SUM(S39:S44))/1,2)</f>
        <v>0.01</v>
      </c>
      <c r="T45" s="153"/>
      <c r="U45" s="153"/>
      <c r="V45" s="153"/>
      <c r="W45" s="153"/>
      <c r="X45" s="153"/>
      <c r="Y45" s="153"/>
      <c r="Z45" s="153"/>
    </row>
    <row r="46" spans="1:26" x14ac:dyDescent="0.25">
      <c r="A46" s="1"/>
      <c r="B46" s="1"/>
      <c r="C46" s="1"/>
      <c r="D46" s="1"/>
      <c r="E46" s="1"/>
      <c r="F46" s="163"/>
      <c r="G46" s="149"/>
      <c r="H46" s="149"/>
      <c r="I46" s="149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56"/>
      <c r="B47" s="156"/>
      <c r="C47" s="156"/>
      <c r="D47" s="156" t="s">
        <v>69</v>
      </c>
      <c r="E47" s="156"/>
      <c r="F47" s="167"/>
      <c r="G47" s="157"/>
      <c r="H47" s="157"/>
      <c r="I47" s="157"/>
      <c r="J47" s="156"/>
      <c r="K47" s="156"/>
      <c r="L47" s="156"/>
      <c r="M47" s="156"/>
      <c r="N47" s="156"/>
      <c r="O47" s="156"/>
      <c r="P47" s="156"/>
      <c r="Q47" s="153"/>
      <c r="R47" s="153"/>
      <c r="S47" s="156"/>
      <c r="T47" s="153"/>
      <c r="U47" s="153"/>
      <c r="V47" s="153"/>
      <c r="W47" s="153"/>
      <c r="X47" s="153"/>
      <c r="Y47" s="153"/>
      <c r="Z47" s="153"/>
    </row>
    <row r="48" spans="1:26" ht="24.95" customHeight="1" x14ac:dyDescent="0.25">
      <c r="A48" s="171"/>
      <c r="B48" s="168" t="s">
        <v>145</v>
      </c>
      <c r="C48" s="172" t="s">
        <v>146</v>
      </c>
      <c r="D48" s="168" t="s">
        <v>147</v>
      </c>
      <c r="E48" s="168" t="s">
        <v>126</v>
      </c>
      <c r="F48" s="169">
        <v>8</v>
      </c>
      <c r="G48" s="170"/>
      <c r="H48" s="170"/>
      <c r="I48" s="170"/>
      <c r="J48" s="168">
        <f t="shared" ref="J48:J54" si="5">ROUND(F48*(N48),2)</f>
        <v>19.36</v>
      </c>
      <c r="K48" s="1">
        <f t="shared" ref="K48:K54" si="6">ROUND(F48*(O48),2)</f>
        <v>0</v>
      </c>
      <c r="L48" s="1">
        <f>ROUND(F48*(G48),2)</f>
        <v>0</v>
      </c>
      <c r="M48" s="1"/>
      <c r="N48" s="1">
        <v>2.42</v>
      </c>
      <c r="O48" s="1"/>
      <c r="P48" s="167">
        <f>ROUND(F48*(R48),3)</f>
        <v>0</v>
      </c>
      <c r="Q48" s="173"/>
      <c r="R48" s="173">
        <v>3.0000000000000001E-5</v>
      </c>
      <c r="S48" s="167"/>
      <c r="Z48">
        <v>0</v>
      </c>
    </row>
    <row r="49" spans="1:26" ht="24.95" customHeight="1" x14ac:dyDescent="0.25">
      <c r="A49" s="171"/>
      <c r="B49" s="168" t="s">
        <v>148</v>
      </c>
      <c r="C49" s="172" t="s">
        <v>149</v>
      </c>
      <c r="D49" s="168" t="s">
        <v>150</v>
      </c>
      <c r="E49" s="168" t="s">
        <v>126</v>
      </c>
      <c r="F49" s="169">
        <v>8</v>
      </c>
      <c r="G49" s="170"/>
      <c r="H49" s="170"/>
      <c r="I49" s="170"/>
      <c r="J49" s="168">
        <f t="shared" si="5"/>
        <v>18</v>
      </c>
      <c r="K49" s="1">
        <f t="shared" si="6"/>
        <v>0</v>
      </c>
      <c r="L49" s="1">
        <f>ROUND(F49*(G49),2)</f>
        <v>0</v>
      </c>
      <c r="M49" s="1"/>
      <c r="N49" s="1">
        <v>2.25</v>
      </c>
      <c r="O49" s="1"/>
      <c r="P49" s="167">
        <f>ROUND(F49*(R49),3)</f>
        <v>1E-3</v>
      </c>
      <c r="Q49" s="173"/>
      <c r="R49" s="173">
        <v>9.2159999999999999E-5</v>
      </c>
      <c r="S49" s="167"/>
      <c r="Z49">
        <v>0</v>
      </c>
    </row>
    <row r="50" spans="1:26" ht="24.95" customHeight="1" x14ac:dyDescent="0.25">
      <c r="A50" s="171"/>
      <c r="B50" s="168" t="s">
        <v>151</v>
      </c>
      <c r="C50" s="172" t="s">
        <v>152</v>
      </c>
      <c r="D50" s="168" t="s">
        <v>153</v>
      </c>
      <c r="E50" s="168" t="s">
        <v>126</v>
      </c>
      <c r="F50" s="169">
        <v>4</v>
      </c>
      <c r="G50" s="170"/>
      <c r="H50" s="170"/>
      <c r="I50" s="170"/>
      <c r="J50" s="168">
        <f t="shared" si="5"/>
        <v>58</v>
      </c>
      <c r="K50" s="1">
        <f t="shared" si="6"/>
        <v>0</v>
      </c>
      <c r="L50" s="1"/>
      <c r="M50" s="1">
        <f>ROUND(F50*(H50),2)</f>
        <v>0</v>
      </c>
      <c r="N50" s="1">
        <v>14.5</v>
      </c>
      <c r="O50" s="1"/>
      <c r="P50" s="167">
        <f>ROUND(F50*(R50),3)</f>
        <v>1E-3</v>
      </c>
      <c r="Q50" s="173"/>
      <c r="R50" s="173">
        <v>2.7E-4</v>
      </c>
      <c r="S50" s="167"/>
      <c r="Z50">
        <v>0</v>
      </c>
    </row>
    <row r="51" spans="1:26" ht="24.95" customHeight="1" x14ac:dyDescent="0.25">
      <c r="A51" s="171"/>
      <c r="B51" s="168" t="s">
        <v>145</v>
      </c>
      <c r="C51" s="172" t="s">
        <v>154</v>
      </c>
      <c r="D51" s="168" t="s">
        <v>155</v>
      </c>
      <c r="E51" s="168" t="s">
        <v>156</v>
      </c>
      <c r="F51" s="169">
        <v>4</v>
      </c>
      <c r="G51" s="170"/>
      <c r="H51" s="170"/>
      <c r="I51" s="170"/>
      <c r="J51" s="168">
        <f t="shared" si="5"/>
        <v>5.28</v>
      </c>
      <c r="K51" s="1">
        <f t="shared" si="6"/>
        <v>0</v>
      </c>
      <c r="L51" s="1">
        <f>ROUND(F51*(G51),2)</f>
        <v>0</v>
      </c>
      <c r="M51" s="1"/>
      <c r="N51" s="1">
        <v>1.32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157</v>
      </c>
      <c r="C52" s="172" t="s">
        <v>158</v>
      </c>
      <c r="D52" s="168" t="s">
        <v>159</v>
      </c>
      <c r="E52" s="168" t="s">
        <v>126</v>
      </c>
      <c r="F52" s="169">
        <v>4</v>
      </c>
      <c r="G52" s="170"/>
      <c r="H52" s="170"/>
      <c r="I52" s="170"/>
      <c r="J52" s="168">
        <f t="shared" si="5"/>
        <v>43.16</v>
      </c>
      <c r="K52" s="1">
        <f t="shared" si="6"/>
        <v>0</v>
      </c>
      <c r="L52" s="1"/>
      <c r="M52" s="1">
        <f>ROUND(F52*(H52),2)</f>
        <v>0</v>
      </c>
      <c r="N52" s="1">
        <v>10.79</v>
      </c>
      <c r="O52" s="1"/>
      <c r="P52" s="167">
        <f>ROUND(F52*(R52),3)</f>
        <v>0</v>
      </c>
      <c r="Q52" s="173"/>
      <c r="R52" s="173">
        <v>1E-4</v>
      </c>
      <c r="S52" s="167"/>
      <c r="Z52">
        <v>0</v>
      </c>
    </row>
    <row r="53" spans="1:26" ht="24.95" customHeight="1" x14ac:dyDescent="0.25">
      <c r="A53" s="171"/>
      <c r="B53" s="168" t="s">
        <v>145</v>
      </c>
      <c r="C53" s="172" t="s">
        <v>160</v>
      </c>
      <c r="D53" s="168" t="s">
        <v>161</v>
      </c>
      <c r="E53" s="168" t="s">
        <v>114</v>
      </c>
      <c r="F53" s="169">
        <v>4.2172800000000003E-3</v>
      </c>
      <c r="G53" s="170"/>
      <c r="H53" s="170"/>
      <c r="I53" s="170"/>
      <c r="J53" s="168">
        <f t="shared" si="5"/>
        <v>0.13</v>
      </c>
      <c r="K53" s="1">
        <f t="shared" si="6"/>
        <v>0</v>
      </c>
      <c r="L53" s="1">
        <f>ROUND(F53*(G53),2)</f>
        <v>0</v>
      </c>
      <c r="M53" s="1"/>
      <c r="N53" s="1">
        <v>29.75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151</v>
      </c>
      <c r="C54" s="172" t="s">
        <v>162</v>
      </c>
      <c r="D54" s="168" t="s">
        <v>163</v>
      </c>
      <c r="E54" s="168" t="s">
        <v>126</v>
      </c>
      <c r="F54" s="169">
        <v>4</v>
      </c>
      <c r="G54" s="170"/>
      <c r="H54" s="170"/>
      <c r="I54" s="170"/>
      <c r="J54" s="168">
        <f t="shared" si="5"/>
        <v>30.12</v>
      </c>
      <c r="K54" s="1">
        <f t="shared" si="6"/>
        <v>0</v>
      </c>
      <c r="L54" s="1"/>
      <c r="M54" s="1">
        <f>ROUND(F54*(H54),2)</f>
        <v>0</v>
      </c>
      <c r="N54" s="1">
        <v>7.53</v>
      </c>
      <c r="O54" s="1"/>
      <c r="P54" s="167">
        <f>ROUND(F54*(R54),3)</f>
        <v>2E-3</v>
      </c>
      <c r="Q54" s="173"/>
      <c r="R54" s="173">
        <v>4.4000000000000002E-4</v>
      </c>
      <c r="S54" s="167"/>
      <c r="Z54">
        <v>0</v>
      </c>
    </row>
    <row r="55" spans="1:26" x14ac:dyDescent="0.25">
      <c r="A55" s="156"/>
      <c r="B55" s="156"/>
      <c r="C55" s="156"/>
      <c r="D55" s="156" t="s">
        <v>69</v>
      </c>
      <c r="E55" s="156"/>
      <c r="F55" s="167"/>
      <c r="G55" s="159"/>
      <c r="H55" s="159"/>
      <c r="I55" s="159"/>
      <c r="J55" s="156"/>
      <c r="K55" s="156"/>
      <c r="L55" s="156">
        <f>ROUND((SUM(L47:L54))/1,2)</f>
        <v>0</v>
      </c>
      <c r="M55" s="156">
        <f>ROUND((SUM(M47:M54))/1,2)</f>
        <v>0</v>
      </c>
      <c r="N55" s="156"/>
      <c r="O55" s="156"/>
      <c r="P55" s="174">
        <f>ROUND((SUM(P47:P54))/1,2)</f>
        <v>0</v>
      </c>
      <c r="Q55" s="153"/>
      <c r="R55" s="153"/>
      <c r="S55" s="174">
        <f>ROUND((SUM(S47:S54))/1,2)</f>
        <v>0</v>
      </c>
      <c r="T55" s="153"/>
      <c r="U55" s="153"/>
      <c r="V55" s="153"/>
      <c r="W55" s="153"/>
      <c r="X55" s="153"/>
      <c r="Y55" s="153"/>
      <c r="Z55" s="153"/>
    </row>
    <row r="56" spans="1:26" x14ac:dyDescent="0.25">
      <c r="A56" s="1"/>
      <c r="B56" s="1"/>
      <c r="C56" s="1"/>
      <c r="D56" s="1"/>
      <c r="E56" s="1"/>
      <c r="F56" s="163"/>
      <c r="G56" s="149"/>
      <c r="H56" s="149"/>
      <c r="I56" s="149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6"/>
      <c r="B57" s="156"/>
      <c r="C57" s="156"/>
      <c r="D57" s="156" t="s">
        <v>70</v>
      </c>
      <c r="E57" s="156"/>
      <c r="F57" s="167"/>
      <c r="G57" s="157"/>
      <c r="H57" s="157"/>
      <c r="I57" s="157"/>
      <c r="J57" s="156"/>
      <c r="K57" s="156"/>
      <c r="L57" s="156"/>
      <c r="M57" s="156"/>
      <c r="N57" s="156"/>
      <c r="O57" s="156"/>
      <c r="P57" s="156"/>
      <c r="Q57" s="153"/>
      <c r="R57" s="153"/>
      <c r="S57" s="156"/>
      <c r="T57" s="153"/>
      <c r="U57" s="153"/>
      <c r="V57" s="153"/>
      <c r="W57" s="153"/>
      <c r="X57" s="153"/>
      <c r="Y57" s="153"/>
      <c r="Z57" s="153"/>
    </row>
    <row r="58" spans="1:26" ht="24.95" customHeight="1" x14ac:dyDescent="0.25">
      <c r="A58" s="171"/>
      <c r="B58" s="168" t="s">
        <v>164</v>
      </c>
      <c r="C58" s="172" t="s">
        <v>165</v>
      </c>
      <c r="D58" s="168" t="s">
        <v>166</v>
      </c>
      <c r="E58" s="168" t="s">
        <v>126</v>
      </c>
      <c r="F58" s="169">
        <v>4</v>
      </c>
      <c r="G58" s="170"/>
      <c r="H58" s="170"/>
      <c r="I58" s="170"/>
      <c r="J58" s="168">
        <f t="shared" ref="J58:J63" si="7">ROUND(F58*(N58),2)</f>
        <v>24.76</v>
      </c>
      <c r="K58" s="1">
        <f t="shared" ref="K58:K63" si="8">ROUND(F58*(O58),2)</f>
        <v>0</v>
      </c>
      <c r="L58" s="1">
        <f>ROUND(F58*(G58),2)</f>
        <v>0</v>
      </c>
      <c r="M58" s="1"/>
      <c r="N58" s="1">
        <v>6.19</v>
      </c>
      <c r="O58" s="1"/>
      <c r="P58" s="167"/>
      <c r="Q58" s="173"/>
      <c r="R58" s="173"/>
      <c r="S58" s="167"/>
      <c r="Z58">
        <v>0</v>
      </c>
    </row>
    <row r="59" spans="1:26" ht="24.95" customHeight="1" x14ac:dyDescent="0.25">
      <c r="A59" s="171"/>
      <c r="B59" s="168" t="s">
        <v>164</v>
      </c>
      <c r="C59" s="172" t="s">
        <v>167</v>
      </c>
      <c r="D59" s="168" t="s">
        <v>168</v>
      </c>
      <c r="E59" s="168" t="s">
        <v>126</v>
      </c>
      <c r="F59" s="169">
        <v>4</v>
      </c>
      <c r="G59" s="170"/>
      <c r="H59" s="170"/>
      <c r="I59" s="170"/>
      <c r="J59" s="168">
        <f t="shared" si="7"/>
        <v>50.48</v>
      </c>
      <c r="K59" s="1">
        <f t="shared" si="8"/>
        <v>0</v>
      </c>
      <c r="L59" s="1">
        <f>ROUND(F59*(G59),2)</f>
        <v>0</v>
      </c>
      <c r="M59" s="1"/>
      <c r="N59" s="1">
        <v>12.62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/>
      <c r="B60" s="168" t="s">
        <v>164</v>
      </c>
      <c r="C60" s="172" t="s">
        <v>169</v>
      </c>
      <c r="D60" s="168" t="s">
        <v>170</v>
      </c>
      <c r="E60" s="168" t="s">
        <v>114</v>
      </c>
      <c r="F60" s="169">
        <v>0.22800000000000001</v>
      </c>
      <c r="G60" s="170"/>
      <c r="H60" s="170"/>
      <c r="I60" s="170"/>
      <c r="J60" s="168">
        <f t="shared" si="7"/>
        <v>8.0299999999999994</v>
      </c>
      <c r="K60" s="1">
        <f t="shared" si="8"/>
        <v>0</v>
      </c>
      <c r="L60" s="1">
        <f>ROUND(F60*(G60),2)</f>
        <v>0</v>
      </c>
      <c r="M60" s="1"/>
      <c r="N60" s="1">
        <v>35.21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171</v>
      </c>
      <c r="C61" s="172" t="s">
        <v>172</v>
      </c>
      <c r="D61" s="168" t="s">
        <v>173</v>
      </c>
      <c r="E61" s="168" t="s">
        <v>114</v>
      </c>
      <c r="F61" s="169">
        <v>0.43696800000000002</v>
      </c>
      <c r="G61" s="170"/>
      <c r="H61" s="170"/>
      <c r="I61" s="170"/>
      <c r="J61" s="168">
        <f t="shared" si="7"/>
        <v>14.04</v>
      </c>
      <c r="K61" s="1">
        <f t="shared" si="8"/>
        <v>0</v>
      </c>
      <c r="L61" s="1">
        <f>ROUND(F61*(G61),2)</f>
        <v>0</v>
      </c>
      <c r="M61" s="1"/>
      <c r="N61" s="1">
        <v>32.119999999999997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171</v>
      </c>
      <c r="C62" s="172" t="s">
        <v>174</v>
      </c>
      <c r="D62" s="168" t="s">
        <v>175</v>
      </c>
      <c r="E62" s="168" t="s">
        <v>91</v>
      </c>
      <c r="F62" s="169">
        <v>18.36</v>
      </c>
      <c r="G62" s="170"/>
      <c r="H62" s="170"/>
      <c r="I62" s="170"/>
      <c r="J62" s="168">
        <f t="shared" si="7"/>
        <v>16.34</v>
      </c>
      <c r="K62" s="1">
        <f t="shared" si="8"/>
        <v>0</v>
      </c>
      <c r="L62" s="1">
        <f>ROUND(F62*(G62),2)</f>
        <v>0</v>
      </c>
      <c r="M62" s="1"/>
      <c r="N62" s="1">
        <v>0.89</v>
      </c>
      <c r="O62" s="1"/>
      <c r="P62" s="167"/>
      <c r="Q62" s="173"/>
      <c r="R62" s="173"/>
      <c r="S62" s="167">
        <f>ROUND(F62*(X62),3)</f>
        <v>0.437</v>
      </c>
      <c r="X62">
        <v>2.3800000000000002E-2</v>
      </c>
      <c r="Z62">
        <v>0</v>
      </c>
    </row>
    <row r="63" spans="1:26" ht="24.95" customHeight="1" x14ac:dyDescent="0.25">
      <c r="A63" s="171"/>
      <c r="B63" s="168" t="s">
        <v>157</v>
      </c>
      <c r="C63" s="172" t="s">
        <v>176</v>
      </c>
      <c r="D63" s="168" t="s">
        <v>177</v>
      </c>
      <c r="E63" s="168" t="s">
        <v>126</v>
      </c>
      <c r="F63" s="169">
        <v>4</v>
      </c>
      <c r="G63" s="170"/>
      <c r="H63" s="170"/>
      <c r="I63" s="170"/>
      <c r="J63" s="168">
        <f t="shared" si="7"/>
        <v>700</v>
      </c>
      <c r="K63" s="1">
        <f t="shared" si="8"/>
        <v>0</v>
      </c>
      <c r="L63" s="1"/>
      <c r="M63" s="1">
        <f>ROUND(F63*(H63),2)</f>
        <v>0</v>
      </c>
      <c r="N63" s="1">
        <v>175</v>
      </c>
      <c r="O63" s="1"/>
      <c r="P63" s="167">
        <f>ROUND(F63*(R63),3)</f>
        <v>0.22800000000000001</v>
      </c>
      <c r="Q63" s="173"/>
      <c r="R63" s="173">
        <v>5.7000000000000002E-2</v>
      </c>
      <c r="S63" s="167"/>
      <c r="Z63">
        <v>0</v>
      </c>
    </row>
    <row r="64" spans="1:26" x14ac:dyDescent="0.25">
      <c r="A64" s="156"/>
      <c r="B64" s="156"/>
      <c r="C64" s="156"/>
      <c r="D64" s="156" t="s">
        <v>70</v>
      </c>
      <c r="E64" s="156"/>
      <c r="F64" s="167"/>
      <c r="G64" s="159"/>
      <c r="H64" s="159"/>
      <c r="I64" s="159"/>
      <c r="J64" s="156"/>
      <c r="K64" s="156"/>
      <c r="L64" s="156">
        <f>ROUND((SUM(L57:L63))/1,2)</f>
        <v>0</v>
      </c>
      <c r="M64" s="156">
        <f>ROUND((SUM(M57:M63))/1,2)</f>
        <v>0</v>
      </c>
      <c r="N64" s="156"/>
      <c r="O64" s="156"/>
      <c r="P64" s="174">
        <f>ROUND((SUM(P57:P63))/1,2)</f>
        <v>0.23</v>
      </c>
      <c r="Q64" s="153"/>
      <c r="R64" s="153"/>
      <c r="S64" s="174">
        <f>ROUND((SUM(S57:S63))/1,2)</f>
        <v>0.44</v>
      </c>
      <c r="T64" s="153"/>
      <c r="U64" s="153"/>
      <c r="V64" s="153"/>
      <c r="W64" s="153"/>
      <c r="X64" s="153"/>
      <c r="Y64" s="153"/>
      <c r="Z64" s="153"/>
    </row>
    <row r="65" spans="1:26" x14ac:dyDescent="0.25">
      <c r="A65" s="1"/>
      <c r="B65" s="1"/>
      <c r="C65" s="1"/>
      <c r="D65" s="1"/>
      <c r="E65" s="1"/>
      <c r="F65" s="163"/>
      <c r="G65" s="149"/>
      <c r="H65" s="149"/>
      <c r="I65" s="149"/>
      <c r="J65" s="1"/>
      <c r="K65" s="1"/>
      <c r="L65" s="1"/>
      <c r="M65" s="1"/>
      <c r="N65" s="1"/>
      <c r="O65" s="1"/>
      <c r="P65" s="1"/>
      <c r="S65" s="1"/>
    </row>
    <row r="66" spans="1:26" x14ac:dyDescent="0.25">
      <c r="A66" s="156"/>
      <c r="B66" s="156"/>
      <c r="C66" s="156"/>
      <c r="D66" s="156" t="s">
        <v>71</v>
      </c>
      <c r="E66" s="156"/>
      <c r="F66" s="167"/>
      <c r="G66" s="157"/>
      <c r="H66" s="157"/>
      <c r="I66" s="157"/>
      <c r="J66" s="156"/>
      <c r="K66" s="156"/>
      <c r="L66" s="156"/>
      <c r="M66" s="156"/>
      <c r="N66" s="156"/>
      <c r="O66" s="156"/>
      <c r="P66" s="156"/>
      <c r="Q66" s="153"/>
      <c r="R66" s="153"/>
      <c r="S66" s="156"/>
      <c r="T66" s="153"/>
      <c r="U66" s="153"/>
      <c r="V66" s="153"/>
      <c r="W66" s="153"/>
      <c r="X66" s="153"/>
      <c r="Y66" s="153"/>
      <c r="Z66" s="153"/>
    </row>
    <row r="67" spans="1:26" ht="24.95" customHeight="1" x14ac:dyDescent="0.25">
      <c r="A67" s="171"/>
      <c r="B67" s="168" t="s">
        <v>178</v>
      </c>
      <c r="C67" s="172" t="s">
        <v>179</v>
      </c>
      <c r="D67" s="168" t="s">
        <v>180</v>
      </c>
      <c r="E67" s="168" t="s">
        <v>99</v>
      </c>
      <c r="F67" s="169">
        <v>8</v>
      </c>
      <c r="G67" s="170"/>
      <c r="H67" s="170"/>
      <c r="I67" s="170"/>
      <c r="J67" s="168">
        <f>ROUND(F67*(N67),2)</f>
        <v>8</v>
      </c>
      <c r="K67" s="1">
        <f>ROUND(F67*(O67),2)</f>
        <v>0</v>
      </c>
      <c r="L67" s="1">
        <f>ROUND(F67*(G67),2)</f>
        <v>0</v>
      </c>
      <c r="M67" s="1"/>
      <c r="N67" s="1">
        <v>1</v>
      </c>
      <c r="O67" s="1"/>
      <c r="P67" s="167"/>
      <c r="Q67" s="173"/>
      <c r="R67" s="173"/>
      <c r="S67" s="167">
        <f>ROUND(F67*(X67),3)</f>
        <v>1.0999999999999999E-2</v>
      </c>
      <c r="X67">
        <v>1.3500000000000001E-3</v>
      </c>
      <c r="Z67">
        <v>0</v>
      </c>
    </row>
    <row r="68" spans="1:26" ht="24.95" customHeight="1" x14ac:dyDescent="0.25">
      <c r="A68" s="171"/>
      <c r="B68" s="168" t="s">
        <v>181</v>
      </c>
      <c r="C68" s="172" t="s">
        <v>182</v>
      </c>
      <c r="D68" s="168" t="s">
        <v>183</v>
      </c>
      <c r="E68" s="168" t="s">
        <v>99</v>
      </c>
      <c r="F68" s="169">
        <v>7.8</v>
      </c>
      <c r="G68" s="170"/>
      <c r="H68" s="170"/>
      <c r="I68" s="170"/>
      <c r="J68" s="168">
        <f>ROUND(F68*(N68),2)</f>
        <v>82.68</v>
      </c>
      <c r="K68" s="1">
        <f>ROUND(F68*(O68),2)</f>
        <v>0</v>
      </c>
      <c r="L68" s="1">
        <f>ROUND(F68*(G68),2)</f>
        <v>0</v>
      </c>
      <c r="M68" s="1"/>
      <c r="N68" s="1">
        <v>10.6</v>
      </c>
      <c r="O68" s="1"/>
      <c r="P68" s="167">
        <f>ROUND(F68*(R68),3)</f>
        <v>1.6E-2</v>
      </c>
      <c r="Q68" s="173"/>
      <c r="R68" s="173">
        <v>2.0644999999999999E-3</v>
      </c>
      <c r="S68" s="167"/>
      <c r="Z68">
        <v>0</v>
      </c>
    </row>
    <row r="69" spans="1:26" ht="24.95" customHeight="1" x14ac:dyDescent="0.25">
      <c r="A69" s="171"/>
      <c r="B69" s="168" t="s">
        <v>184</v>
      </c>
      <c r="C69" s="172" t="s">
        <v>185</v>
      </c>
      <c r="D69" s="168" t="s">
        <v>186</v>
      </c>
      <c r="E69" s="168" t="s">
        <v>114</v>
      </c>
      <c r="F69" s="169">
        <v>1.6103099999999999E-2</v>
      </c>
      <c r="G69" s="170"/>
      <c r="H69" s="170"/>
      <c r="I69" s="170"/>
      <c r="J69" s="168">
        <f>ROUND(F69*(N69),2)</f>
        <v>0.86</v>
      </c>
      <c r="K69" s="1">
        <f>ROUND(F69*(O69),2)</f>
        <v>0</v>
      </c>
      <c r="L69" s="1">
        <f>ROUND(F69*(G69),2)</f>
        <v>0</v>
      </c>
      <c r="M69" s="1"/>
      <c r="N69" s="1">
        <v>53.64</v>
      </c>
      <c r="O69" s="1"/>
      <c r="P69" s="167"/>
      <c r="Q69" s="173"/>
      <c r="R69" s="173"/>
      <c r="S69" s="167"/>
      <c r="Z69">
        <v>0</v>
      </c>
    </row>
    <row r="70" spans="1:26" x14ac:dyDescent="0.25">
      <c r="A70" s="156"/>
      <c r="B70" s="156"/>
      <c r="C70" s="156"/>
      <c r="D70" s="156" t="s">
        <v>71</v>
      </c>
      <c r="E70" s="156"/>
      <c r="F70" s="167"/>
      <c r="G70" s="159"/>
      <c r="H70" s="159"/>
      <c r="I70" s="159"/>
      <c r="J70" s="156"/>
      <c r="K70" s="156"/>
      <c r="L70" s="156">
        <f>ROUND((SUM(L66:L69))/1,2)</f>
        <v>0</v>
      </c>
      <c r="M70" s="156">
        <f>ROUND((SUM(M66:M69))/1,2)</f>
        <v>0</v>
      </c>
      <c r="N70" s="156"/>
      <c r="O70" s="156"/>
      <c r="P70" s="174">
        <f>ROUND((SUM(P66:P69))/1,2)</f>
        <v>0.02</v>
      </c>
      <c r="Q70" s="153"/>
      <c r="R70" s="153"/>
      <c r="S70" s="174">
        <f>ROUND((SUM(S66:S69))/1,2)</f>
        <v>0.01</v>
      </c>
      <c r="T70" s="153"/>
      <c r="U70" s="153"/>
      <c r="V70" s="153"/>
      <c r="W70" s="153"/>
      <c r="X70" s="153"/>
      <c r="Y70" s="153"/>
      <c r="Z70" s="153"/>
    </row>
    <row r="71" spans="1:26" x14ac:dyDescent="0.25">
      <c r="A71" s="1"/>
      <c r="B71" s="1"/>
      <c r="C71" s="1"/>
      <c r="D71" s="1"/>
      <c r="E71" s="1"/>
      <c r="F71" s="163"/>
      <c r="G71" s="149"/>
      <c r="H71" s="149"/>
      <c r="I71" s="149"/>
      <c r="J71" s="1"/>
      <c r="K71" s="1"/>
      <c r="L71" s="1"/>
      <c r="M71" s="1"/>
      <c r="N71" s="1"/>
      <c r="O71" s="1"/>
      <c r="P71" s="1"/>
      <c r="S71" s="1"/>
    </row>
    <row r="72" spans="1:26" x14ac:dyDescent="0.25">
      <c r="A72" s="156"/>
      <c r="B72" s="156"/>
      <c r="C72" s="156"/>
      <c r="D72" s="156" t="s">
        <v>72</v>
      </c>
      <c r="E72" s="156"/>
      <c r="F72" s="167"/>
      <c r="G72" s="157"/>
      <c r="H72" s="157"/>
      <c r="I72" s="157"/>
      <c r="J72" s="156"/>
      <c r="K72" s="156"/>
      <c r="L72" s="156"/>
      <c r="M72" s="156"/>
      <c r="N72" s="156"/>
      <c r="O72" s="156"/>
      <c r="P72" s="156"/>
      <c r="Q72" s="153"/>
      <c r="R72" s="153"/>
      <c r="S72" s="156"/>
      <c r="T72" s="153"/>
      <c r="U72" s="153"/>
      <c r="V72" s="153"/>
      <c r="W72" s="153"/>
      <c r="X72" s="153"/>
      <c r="Y72" s="153"/>
      <c r="Z72" s="153"/>
    </row>
    <row r="73" spans="1:26" ht="24.95" customHeight="1" x14ac:dyDescent="0.25">
      <c r="A73" s="171"/>
      <c r="B73" s="168" t="s">
        <v>187</v>
      </c>
      <c r="C73" s="172" t="s">
        <v>188</v>
      </c>
      <c r="D73" s="168" t="s">
        <v>189</v>
      </c>
      <c r="E73" s="168" t="s">
        <v>126</v>
      </c>
      <c r="F73" s="169">
        <v>1</v>
      </c>
      <c r="G73" s="170"/>
      <c r="H73" s="170"/>
      <c r="I73" s="170"/>
      <c r="J73" s="168">
        <f>ROUND(F73*(N73),2)</f>
        <v>5.16</v>
      </c>
      <c r="K73" s="1">
        <f>ROUND(F73*(O73),2)</f>
        <v>0</v>
      </c>
      <c r="L73" s="1">
        <f>ROUND(F73*(G73),2)</f>
        <v>0</v>
      </c>
      <c r="M73" s="1"/>
      <c r="N73" s="1">
        <v>5.16</v>
      </c>
      <c r="O73" s="1"/>
      <c r="P73" s="167"/>
      <c r="Q73" s="173"/>
      <c r="R73" s="173"/>
      <c r="S73" s="167"/>
      <c r="Z73">
        <v>0</v>
      </c>
    </row>
    <row r="74" spans="1:26" ht="24.95" customHeight="1" x14ac:dyDescent="0.25">
      <c r="A74" s="171"/>
      <c r="B74" s="168" t="s">
        <v>190</v>
      </c>
      <c r="C74" s="172" t="s">
        <v>191</v>
      </c>
      <c r="D74" s="168" t="s">
        <v>192</v>
      </c>
      <c r="E74" s="168" t="s">
        <v>193</v>
      </c>
      <c r="F74" s="169">
        <v>1</v>
      </c>
      <c r="G74" s="170"/>
      <c r="H74" s="170"/>
      <c r="I74" s="170"/>
      <c r="J74" s="168">
        <f>ROUND(F74*(N74),2)</f>
        <v>125</v>
      </c>
      <c r="K74" s="1">
        <f>ROUND(F74*(O74),2)</f>
        <v>0</v>
      </c>
      <c r="L74" s="1"/>
      <c r="M74" s="1">
        <f>ROUND(F74*(H74),2)</f>
        <v>0</v>
      </c>
      <c r="N74" s="1">
        <v>125</v>
      </c>
      <c r="O74" s="1"/>
      <c r="P74" s="167">
        <f>ROUND(F74*(R74),3)</f>
        <v>0.04</v>
      </c>
      <c r="Q74" s="173"/>
      <c r="R74" s="173">
        <v>0.04</v>
      </c>
      <c r="S74" s="167"/>
      <c r="Z74">
        <v>0</v>
      </c>
    </row>
    <row r="75" spans="1:26" ht="24.95" customHeight="1" x14ac:dyDescent="0.25">
      <c r="A75" s="171"/>
      <c r="B75" s="168" t="s">
        <v>187</v>
      </c>
      <c r="C75" s="172" t="s">
        <v>194</v>
      </c>
      <c r="D75" s="168" t="s">
        <v>195</v>
      </c>
      <c r="E75" s="168" t="s">
        <v>114</v>
      </c>
      <c r="F75" s="169">
        <v>0.04</v>
      </c>
      <c r="G75" s="170"/>
      <c r="H75" s="170"/>
      <c r="I75" s="170"/>
      <c r="J75" s="168">
        <f>ROUND(F75*(N75),2)</f>
        <v>0.97</v>
      </c>
      <c r="K75" s="1">
        <f>ROUND(F75*(O75),2)</f>
        <v>0</v>
      </c>
      <c r="L75" s="1">
        <f>ROUND(F75*(G75),2)</f>
        <v>0</v>
      </c>
      <c r="M75" s="1"/>
      <c r="N75" s="1">
        <v>24.18</v>
      </c>
      <c r="O75" s="1"/>
      <c r="P75" s="167"/>
      <c r="Q75" s="173"/>
      <c r="R75" s="173"/>
      <c r="S75" s="167"/>
      <c r="Z75">
        <v>0</v>
      </c>
    </row>
    <row r="76" spans="1:26" x14ac:dyDescent="0.25">
      <c r="A76" s="156"/>
      <c r="B76" s="156"/>
      <c r="C76" s="156"/>
      <c r="D76" s="156" t="s">
        <v>72</v>
      </c>
      <c r="E76" s="156"/>
      <c r="F76" s="167"/>
      <c r="G76" s="159"/>
      <c r="H76" s="159"/>
      <c r="I76" s="159"/>
      <c r="J76" s="156"/>
      <c r="K76" s="156"/>
      <c r="L76" s="156">
        <f>ROUND((SUM(L72:L75))/1,2)</f>
        <v>0</v>
      </c>
      <c r="M76" s="156">
        <f>ROUND((SUM(M72:M75))/1,2)</f>
        <v>0</v>
      </c>
      <c r="N76" s="156"/>
      <c r="O76" s="156"/>
      <c r="P76" s="174">
        <f>ROUND((SUM(P72:P75))/1,2)</f>
        <v>0.04</v>
      </c>
      <c r="Q76" s="153"/>
      <c r="R76" s="153"/>
      <c r="S76" s="174">
        <f>ROUND((SUM(S72:S75))/1,2)</f>
        <v>0</v>
      </c>
      <c r="T76" s="153"/>
      <c r="U76" s="153"/>
      <c r="V76" s="153"/>
      <c r="W76" s="153"/>
      <c r="X76" s="153"/>
      <c r="Y76" s="153"/>
      <c r="Z76" s="153"/>
    </row>
    <row r="77" spans="1:26" x14ac:dyDescent="0.25">
      <c r="A77" s="1"/>
      <c r="B77" s="1"/>
      <c r="C77" s="1"/>
      <c r="D77" s="1"/>
      <c r="E77" s="1"/>
      <c r="F77" s="163"/>
      <c r="G77" s="149"/>
      <c r="H77" s="149"/>
      <c r="I77" s="149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56"/>
      <c r="B78" s="156"/>
      <c r="C78" s="156"/>
      <c r="D78" s="156" t="s">
        <v>73</v>
      </c>
      <c r="E78" s="156"/>
      <c r="F78" s="167"/>
      <c r="G78" s="157"/>
      <c r="H78" s="157"/>
      <c r="I78" s="157"/>
      <c r="J78" s="156"/>
      <c r="K78" s="156"/>
      <c r="L78" s="156"/>
      <c r="M78" s="156"/>
      <c r="N78" s="156"/>
      <c r="O78" s="156"/>
      <c r="P78" s="156"/>
      <c r="Q78" s="153"/>
      <c r="R78" s="153"/>
      <c r="S78" s="156"/>
      <c r="T78" s="153"/>
      <c r="U78" s="153"/>
      <c r="V78" s="153"/>
      <c r="W78" s="153"/>
      <c r="X78" s="153"/>
      <c r="Y78" s="153"/>
      <c r="Z78" s="153"/>
    </row>
    <row r="79" spans="1:26" ht="24.95" customHeight="1" x14ac:dyDescent="0.25">
      <c r="A79" s="171"/>
      <c r="B79" s="168" t="s">
        <v>196</v>
      </c>
      <c r="C79" s="172" t="s">
        <v>197</v>
      </c>
      <c r="D79" s="168" t="s">
        <v>198</v>
      </c>
      <c r="E79" s="168" t="s">
        <v>199</v>
      </c>
      <c r="F79" s="169">
        <v>25.6</v>
      </c>
      <c r="G79" s="170"/>
      <c r="H79" s="170"/>
      <c r="I79" s="170"/>
      <c r="J79" s="168">
        <f>ROUND(F79*(N79),2)</f>
        <v>313.60000000000002</v>
      </c>
      <c r="K79" s="1">
        <f>ROUND(F79*(O79),2)</f>
        <v>0</v>
      </c>
      <c r="L79" s="1">
        <f>ROUND(F79*(G79),2)</f>
        <v>0</v>
      </c>
      <c r="M79" s="1"/>
      <c r="N79" s="1">
        <v>12.25</v>
      </c>
      <c r="O79" s="1"/>
      <c r="P79" s="167">
        <f>ROUND(F79*(R79),3)</f>
        <v>5.0999999999999997E-2</v>
      </c>
      <c r="Q79" s="173"/>
      <c r="R79" s="173">
        <v>2E-3</v>
      </c>
      <c r="S79" s="167"/>
      <c r="Z79">
        <v>0</v>
      </c>
    </row>
    <row r="80" spans="1:26" ht="35.1" customHeight="1" x14ac:dyDescent="0.25">
      <c r="A80" s="171"/>
      <c r="B80" s="168" t="s">
        <v>190</v>
      </c>
      <c r="C80" s="172" t="s">
        <v>200</v>
      </c>
      <c r="D80" s="168" t="s">
        <v>201</v>
      </c>
      <c r="E80" s="168" t="s">
        <v>193</v>
      </c>
      <c r="F80" s="169">
        <v>4</v>
      </c>
      <c r="G80" s="170"/>
      <c r="H80" s="170"/>
      <c r="I80" s="170"/>
      <c r="J80" s="168">
        <f>ROUND(F80*(N80),2)</f>
        <v>828</v>
      </c>
      <c r="K80" s="1">
        <f>ROUND(F80*(O80),2)</f>
        <v>0</v>
      </c>
      <c r="L80" s="1"/>
      <c r="M80" s="1">
        <f>ROUND(F80*(H80),2)</f>
        <v>0</v>
      </c>
      <c r="N80" s="1">
        <v>207</v>
      </c>
      <c r="O80" s="1"/>
      <c r="P80" s="167">
        <f>ROUND(F80*(R80),3)</f>
        <v>0.34</v>
      </c>
      <c r="Q80" s="173"/>
      <c r="R80" s="173">
        <v>8.5000000000000006E-2</v>
      </c>
      <c r="S80" s="167"/>
      <c r="Z80">
        <v>0</v>
      </c>
    </row>
    <row r="81" spans="1:26" ht="24.95" customHeight="1" x14ac:dyDescent="0.25">
      <c r="A81" s="171"/>
      <c r="B81" s="168" t="s">
        <v>202</v>
      </c>
      <c r="C81" s="172" t="s">
        <v>203</v>
      </c>
      <c r="D81" s="168" t="s">
        <v>204</v>
      </c>
      <c r="E81" s="168" t="s">
        <v>114</v>
      </c>
      <c r="F81" s="169">
        <v>0.39120000000000005</v>
      </c>
      <c r="G81" s="170"/>
      <c r="H81" s="170"/>
      <c r="I81" s="170"/>
      <c r="J81" s="168">
        <f>ROUND(F81*(N81),2)</f>
        <v>14.09</v>
      </c>
      <c r="K81" s="1">
        <f>ROUND(F81*(O81),2)</f>
        <v>0</v>
      </c>
      <c r="L81" s="1">
        <f>ROUND(F81*(G81),2)</f>
        <v>0</v>
      </c>
      <c r="M81" s="1"/>
      <c r="N81" s="1">
        <v>36.01</v>
      </c>
      <c r="O81" s="1"/>
      <c r="P81" s="167"/>
      <c r="Q81" s="173"/>
      <c r="R81" s="173"/>
      <c r="S81" s="167"/>
      <c r="Z81">
        <v>0</v>
      </c>
    </row>
    <row r="82" spans="1:26" x14ac:dyDescent="0.25">
      <c r="A82" s="156"/>
      <c r="B82" s="156"/>
      <c r="C82" s="156"/>
      <c r="D82" s="156" t="s">
        <v>73</v>
      </c>
      <c r="E82" s="156"/>
      <c r="F82" s="167"/>
      <c r="G82" s="159"/>
      <c r="H82" s="159"/>
      <c r="I82" s="159"/>
      <c r="J82" s="156"/>
      <c r="K82" s="156"/>
      <c r="L82" s="156">
        <f>ROUND((SUM(L78:L81))/1,2)</f>
        <v>0</v>
      </c>
      <c r="M82" s="156">
        <f>ROUND((SUM(M78:M81))/1,2)</f>
        <v>0</v>
      </c>
      <c r="N82" s="156"/>
      <c r="O82" s="156"/>
      <c r="P82" s="174">
        <f>ROUND((SUM(P78:P81))/1,2)</f>
        <v>0.39</v>
      </c>
      <c r="Q82" s="153"/>
      <c r="R82" s="153"/>
      <c r="S82" s="174">
        <f>ROUND((SUM(S78:S81))/1,2)</f>
        <v>0</v>
      </c>
      <c r="T82" s="153"/>
      <c r="U82" s="153"/>
      <c r="V82" s="153"/>
      <c r="W82" s="153"/>
      <c r="X82" s="153"/>
      <c r="Y82" s="153"/>
      <c r="Z82" s="153"/>
    </row>
    <row r="83" spans="1:26" x14ac:dyDescent="0.25">
      <c r="A83" s="1"/>
      <c r="B83" s="1"/>
      <c r="C83" s="1"/>
      <c r="D83" s="1"/>
      <c r="E83" s="1"/>
      <c r="F83" s="163"/>
      <c r="G83" s="149"/>
      <c r="H83" s="149"/>
      <c r="I83" s="149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56"/>
      <c r="B84" s="156"/>
      <c r="C84" s="156"/>
      <c r="D84" s="156" t="s">
        <v>74</v>
      </c>
      <c r="E84" s="156"/>
      <c r="F84" s="167"/>
      <c r="G84" s="157"/>
      <c r="H84" s="157"/>
      <c r="I84" s="157"/>
      <c r="J84" s="156"/>
      <c r="K84" s="156"/>
      <c r="L84" s="156"/>
      <c r="M84" s="156"/>
      <c r="N84" s="156"/>
      <c r="O84" s="156"/>
      <c r="P84" s="156"/>
      <c r="Q84" s="153"/>
      <c r="R84" s="153"/>
      <c r="S84" s="156"/>
      <c r="T84" s="153"/>
      <c r="U84" s="153"/>
      <c r="V84" s="153"/>
      <c r="W84" s="153"/>
      <c r="X84" s="153"/>
      <c r="Y84" s="153"/>
      <c r="Z84" s="153"/>
    </row>
    <row r="85" spans="1:26" ht="24.95" customHeight="1" x14ac:dyDescent="0.25">
      <c r="A85" s="171"/>
      <c r="B85" s="168" t="s">
        <v>205</v>
      </c>
      <c r="C85" s="172" t="s">
        <v>206</v>
      </c>
      <c r="D85" s="168" t="s">
        <v>207</v>
      </c>
      <c r="E85" s="168" t="s">
        <v>99</v>
      </c>
      <c r="F85" s="169">
        <v>33.6</v>
      </c>
      <c r="G85" s="170"/>
      <c r="H85" s="170"/>
      <c r="I85" s="170"/>
      <c r="J85" s="168">
        <f t="shared" ref="J85:J91" si="9">ROUND(F85*(N85),2)</f>
        <v>11.09</v>
      </c>
      <c r="K85" s="1">
        <f t="shared" ref="K85:K91" si="10">ROUND(F85*(O85),2)</f>
        <v>0</v>
      </c>
      <c r="L85" s="1">
        <f>ROUND(F85*(G85),2)</f>
        <v>0</v>
      </c>
      <c r="M85" s="1"/>
      <c r="N85" s="1">
        <v>0.33</v>
      </c>
      <c r="O85" s="1"/>
      <c r="P85" s="167"/>
      <c r="Q85" s="173"/>
      <c r="R85" s="173"/>
      <c r="S85" s="167"/>
      <c r="Z85">
        <v>0</v>
      </c>
    </row>
    <row r="86" spans="1:26" ht="24.95" customHeight="1" x14ac:dyDescent="0.25">
      <c r="A86" s="171"/>
      <c r="B86" s="168" t="s">
        <v>205</v>
      </c>
      <c r="C86" s="172" t="s">
        <v>208</v>
      </c>
      <c r="D86" s="168" t="s">
        <v>209</v>
      </c>
      <c r="E86" s="168" t="s">
        <v>91</v>
      </c>
      <c r="F86" s="169">
        <v>59.64</v>
      </c>
      <c r="G86" s="170"/>
      <c r="H86" s="170"/>
      <c r="I86" s="170"/>
      <c r="J86" s="168">
        <f t="shared" si="9"/>
        <v>143.13999999999999</v>
      </c>
      <c r="K86" s="1">
        <f t="shared" si="10"/>
        <v>0</v>
      </c>
      <c r="L86" s="1">
        <f>ROUND(F86*(G86),2)</f>
        <v>0</v>
      </c>
      <c r="M86" s="1"/>
      <c r="N86" s="1">
        <v>2.4</v>
      </c>
      <c r="O86" s="1"/>
      <c r="P86" s="167"/>
      <c r="Q86" s="173"/>
      <c r="R86" s="173"/>
      <c r="S86" s="167">
        <f>ROUND(F86*(X86),3)</f>
        <v>0.06</v>
      </c>
      <c r="X86">
        <v>1E-3</v>
      </c>
      <c r="Z86">
        <v>0</v>
      </c>
    </row>
    <row r="87" spans="1:26" ht="24.95" customHeight="1" x14ac:dyDescent="0.25">
      <c r="A87" s="171"/>
      <c r="B87" s="168" t="s">
        <v>210</v>
      </c>
      <c r="C87" s="172" t="s">
        <v>211</v>
      </c>
      <c r="D87" s="168" t="s">
        <v>212</v>
      </c>
      <c r="E87" s="168" t="s">
        <v>91</v>
      </c>
      <c r="F87" s="169">
        <v>59.64</v>
      </c>
      <c r="G87" s="170"/>
      <c r="H87" s="170"/>
      <c r="I87" s="170"/>
      <c r="J87" s="168">
        <f t="shared" si="9"/>
        <v>506.34</v>
      </c>
      <c r="K87" s="1">
        <f t="shared" si="10"/>
        <v>0</v>
      </c>
      <c r="L87" s="1">
        <f>ROUND(F87*(G87),2)</f>
        <v>0</v>
      </c>
      <c r="M87" s="1"/>
      <c r="N87" s="1">
        <v>8.49</v>
      </c>
      <c r="O87" s="1"/>
      <c r="P87" s="167">
        <f>ROUND(F87*(R87),3)</f>
        <v>2.1999999999999999E-2</v>
      </c>
      <c r="Q87" s="173"/>
      <c r="R87" s="173">
        <v>3.6999999999999999E-4</v>
      </c>
      <c r="S87" s="167"/>
      <c r="Z87">
        <v>0</v>
      </c>
    </row>
    <row r="88" spans="1:26" ht="34.5" x14ac:dyDescent="0.25">
      <c r="A88" s="171"/>
      <c r="B88" s="168" t="s">
        <v>213</v>
      </c>
      <c r="C88" s="172" t="s">
        <v>214</v>
      </c>
      <c r="D88" s="168" t="s">
        <v>256</v>
      </c>
      <c r="E88" s="168" t="s">
        <v>91</v>
      </c>
      <c r="F88" s="169">
        <v>58.9056</v>
      </c>
      <c r="G88" s="170"/>
      <c r="H88" s="170"/>
      <c r="I88" s="170"/>
      <c r="J88" s="168">
        <f t="shared" si="9"/>
        <v>954.27</v>
      </c>
      <c r="K88" s="1">
        <f t="shared" si="10"/>
        <v>0</v>
      </c>
      <c r="L88" s="1"/>
      <c r="M88" s="1">
        <f>ROUND(F88*(H88),2)</f>
        <v>0</v>
      </c>
      <c r="N88" s="1">
        <v>16.2</v>
      </c>
      <c r="O88" s="1"/>
      <c r="P88" s="167">
        <f>ROUND(F88*(R88),3)</f>
        <v>0.21199999999999999</v>
      </c>
      <c r="Q88" s="173"/>
      <c r="R88" s="173">
        <v>3.5999999999999999E-3</v>
      </c>
      <c r="S88" s="167"/>
      <c r="Z88">
        <v>0</v>
      </c>
    </row>
    <row r="89" spans="1:26" ht="24.95" customHeight="1" x14ac:dyDescent="0.25">
      <c r="A89" s="171"/>
      <c r="B89" s="168" t="s">
        <v>210</v>
      </c>
      <c r="C89" s="172" t="s">
        <v>215</v>
      </c>
      <c r="D89" s="168" t="s">
        <v>216</v>
      </c>
      <c r="E89" s="168" t="s">
        <v>99</v>
      </c>
      <c r="F89" s="169">
        <v>33.6</v>
      </c>
      <c r="G89" s="170"/>
      <c r="H89" s="170"/>
      <c r="I89" s="170"/>
      <c r="J89" s="168">
        <f t="shared" si="9"/>
        <v>16.8</v>
      </c>
      <c r="K89" s="1">
        <f t="shared" si="10"/>
        <v>0</v>
      </c>
      <c r="L89" s="1">
        <f>ROUND(F89*(G89),2)</f>
        <v>0</v>
      </c>
      <c r="M89" s="1"/>
      <c r="N89" s="1">
        <v>0.5</v>
      </c>
      <c r="O89" s="1"/>
      <c r="P89" s="167">
        <f>ROUND(F89*(R89),3)</f>
        <v>1E-3</v>
      </c>
      <c r="Q89" s="173"/>
      <c r="R89" s="173">
        <v>3.3840000000000001E-5</v>
      </c>
      <c r="S89" s="167"/>
      <c r="Z89">
        <v>0</v>
      </c>
    </row>
    <row r="90" spans="1:26" ht="24.95" customHeight="1" x14ac:dyDescent="0.25">
      <c r="A90" s="171"/>
      <c r="B90" s="168" t="s">
        <v>190</v>
      </c>
      <c r="C90" s="172" t="s">
        <v>217</v>
      </c>
      <c r="D90" s="168" t="s">
        <v>252</v>
      </c>
      <c r="E90" s="168" t="s">
        <v>99</v>
      </c>
      <c r="F90" s="169">
        <v>34.944000000000003</v>
      </c>
      <c r="G90" s="170"/>
      <c r="H90" s="170"/>
      <c r="I90" s="170"/>
      <c r="J90" s="168">
        <f t="shared" si="9"/>
        <v>19.22</v>
      </c>
      <c r="K90" s="1">
        <f t="shared" si="10"/>
        <v>0</v>
      </c>
      <c r="L90" s="1"/>
      <c r="M90" s="1">
        <f>ROUND(F90*(H90),2)</f>
        <v>0</v>
      </c>
      <c r="N90" s="1">
        <v>0.55000000000000004</v>
      </c>
      <c r="O90" s="1"/>
      <c r="P90" s="167"/>
      <c r="Q90" s="173"/>
      <c r="R90" s="173"/>
      <c r="S90" s="167"/>
      <c r="Z90">
        <v>0</v>
      </c>
    </row>
    <row r="91" spans="1:26" ht="24.95" customHeight="1" x14ac:dyDescent="0.25">
      <c r="A91" s="171"/>
      <c r="B91" s="168" t="s">
        <v>210</v>
      </c>
      <c r="C91" s="172" t="s">
        <v>218</v>
      </c>
      <c r="D91" s="168" t="s">
        <v>219</v>
      </c>
      <c r="E91" s="168" t="s">
        <v>114</v>
      </c>
      <c r="F91" s="169">
        <v>0.23526398399999998</v>
      </c>
      <c r="G91" s="170"/>
      <c r="H91" s="170"/>
      <c r="I91" s="170"/>
      <c r="J91" s="168">
        <f t="shared" si="9"/>
        <v>3.44</v>
      </c>
      <c r="K91" s="1">
        <f t="shared" si="10"/>
        <v>0</v>
      </c>
      <c r="L91" s="1">
        <f>ROUND(F91*(G91),2)</f>
        <v>0</v>
      </c>
      <c r="M91" s="1"/>
      <c r="N91" s="1">
        <v>14.62</v>
      </c>
      <c r="O91" s="1"/>
      <c r="P91" s="167"/>
      <c r="Q91" s="173"/>
      <c r="R91" s="173"/>
      <c r="S91" s="167"/>
      <c r="Z91">
        <v>0</v>
      </c>
    </row>
    <row r="92" spans="1:26" x14ac:dyDescent="0.25">
      <c r="A92" s="156"/>
      <c r="B92" s="156"/>
      <c r="C92" s="156"/>
      <c r="D92" s="156" t="s">
        <v>74</v>
      </c>
      <c r="E92" s="156"/>
      <c r="F92" s="167"/>
      <c r="G92" s="159"/>
      <c r="H92" s="159"/>
      <c r="I92" s="159"/>
      <c r="J92" s="156"/>
      <c r="K92" s="156"/>
      <c r="L92" s="156">
        <f>ROUND((SUM(L84:L91))/1,2)</f>
        <v>0</v>
      </c>
      <c r="M92" s="156">
        <f>ROUND((SUM(M84:M91))/1,2)</f>
        <v>0</v>
      </c>
      <c r="N92" s="156"/>
      <c r="O92" s="156"/>
      <c r="P92" s="174">
        <f>ROUND((SUM(P84:P91))/1,2)</f>
        <v>0.24</v>
      </c>
      <c r="Q92" s="153"/>
      <c r="R92" s="153"/>
      <c r="S92" s="174">
        <f>ROUND((SUM(S84:S91))/1,2)</f>
        <v>0.06</v>
      </c>
      <c r="T92" s="153"/>
      <c r="U92" s="153"/>
      <c r="V92" s="153"/>
      <c r="W92" s="153"/>
      <c r="X92" s="153"/>
      <c r="Y92" s="153"/>
      <c r="Z92" s="153"/>
    </row>
    <row r="93" spans="1:26" x14ac:dyDescent="0.25">
      <c r="A93" s="1"/>
      <c r="B93" s="1"/>
      <c r="C93" s="1"/>
      <c r="D93" s="1"/>
      <c r="E93" s="1"/>
      <c r="F93" s="163"/>
      <c r="G93" s="149"/>
      <c r="H93" s="149"/>
      <c r="I93" s="149"/>
      <c r="J93" s="1"/>
      <c r="K93" s="1"/>
      <c r="L93" s="1"/>
      <c r="M93" s="1"/>
      <c r="N93" s="1"/>
      <c r="O93" s="1"/>
      <c r="P93" s="1"/>
      <c r="S93" s="1"/>
    </row>
    <row r="94" spans="1:26" x14ac:dyDescent="0.25">
      <c r="A94" s="156"/>
      <c r="B94" s="156"/>
      <c r="C94" s="156"/>
      <c r="D94" s="156" t="s">
        <v>75</v>
      </c>
      <c r="E94" s="156"/>
      <c r="F94" s="167"/>
      <c r="G94" s="157"/>
      <c r="H94" s="157"/>
      <c r="I94" s="157"/>
      <c r="J94" s="156"/>
      <c r="K94" s="156"/>
      <c r="L94" s="156"/>
      <c r="M94" s="156"/>
      <c r="N94" s="156"/>
      <c r="O94" s="156"/>
      <c r="P94" s="156"/>
      <c r="Q94" s="153"/>
      <c r="R94" s="153"/>
      <c r="S94" s="156"/>
      <c r="T94" s="153"/>
      <c r="U94" s="153"/>
      <c r="V94" s="153"/>
      <c r="W94" s="153"/>
      <c r="X94" s="153"/>
      <c r="Y94" s="153"/>
      <c r="Z94" s="153"/>
    </row>
    <row r="95" spans="1:26" ht="24.95" customHeight="1" x14ac:dyDescent="0.25">
      <c r="A95" s="171"/>
      <c r="B95" s="168" t="s">
        <v>220</v>
      </c>
      <c r="C95" s="172" t="s">
        <v>221</v>
      </c>
      <c r="D95" s="168" t="s">
        <v>222</v>
      </c>
      <c r="E95" s="168" t="s">
        <v>91</v>
      </c>
      <c r="F95" s="169">
        <v>48.05</v>
      </c>
      <c r="G95" s="170"/>
      <c r="H95" s="170"/>
      <c r="I95" s="170"/>
      <c r="J95" s="168">
        <f>ROUND(F95*(N95),2)</f>
        <v>725.56</v>
      </c>
      <c r="K95" s="1">
        <f>ROUND(F95*(O95),2)</f>
        <v>0</v>
      </c>
      <c r="L95" s="1">
        <f>ROUND(F95*(G95),2)</f>
        <v>0</v>
      </c>
      <c r="M95" s="1"/>
      <c r="N95" s="1">
        <v>15.1</v>
      </c>
      <c r="O95" s="1"/>
      <c r="P95" s="167">
        <f>ROUND(F95*(R95),3)</f>
        <v>6.4000000000000001E-2</v>
      </c>
      <c r="Q95" s="173"/>
      <c r="R95" s="173">
        <v>1.33E-3</v>
      </c>
      <c r="S95" s="167"/>
      <c r="Z95">
        <v>0</v>
      </c>
    </row>
    <row r="96" spans="1:26" ht="24.95" customHeight="1" x14ac:dyDescent="0.25">
      <c r="A96" s="171"/>
      <c r="B96" s="168" t="s">
        <v>220</v>
      </c>
      <c r="C96" s="172" t="s">
        <v>223</v>
      </c>
      <c r="D96" s="168" t="s">
        <v>224</v>
      </c>
      <c r="E96" s="168" t="s">
        <v>99</v>
      </c>
      <c r="F96" s="169">
        <v>8</v>
      </c>
      <c r="G96" s="170"/>
      <c r="H96" s="170"/>
      <c r="I96" s="170"/>
      <c r="J96" s="168">
        <f>ROUND(F96*(N96),2)</f>
        <v>16.079999999999998</v>
      </c>
      <c r="K96" s="1">
        <f>ROUND(F96*(O96),2)</f>
        <v>0</v>
      </c>
      <c r="L96" s="1">
        <f>ROUND(F96*(G96),2)</f>
        <v>0</v>
      </c>
      <c r="M96" s="1"/>
      <c r="N96" s="1">
        <v>2.0099999999999998</v>
      </c>
      <c r="O96" s="1"/>
      <c r="P96" s="167">
        <f>ROUND(F96*(R96),3)</f>
        <v>1E-3</v>
      </c>
      <c r="Q96" s="173"/>
      <c r="R96" s="173">
        <v>1E-4</v>
      </c>
      <c r="S96" s="167"/>
      <c r="Z96">
        <v>0</v>
      </c>
    </row>
    <row r="97" spans="1:26" x14ac:dyDescent="0.25">
      <c r="A97" s="156"/>
      <c r="B97" s="156"/>
      <c r="C97" s="156"/>
      <c r="D97" s="156" t="s">
        <v>75</v>
      </c>
      <c r="E97" s="156"/>
      <c r="F97" s="167"/>
      <c r="G97" s="159"/>
      <c r="H97" s="159"/>
      <c r="I97" s="159"/>
      <c r="J97" s="156"/>
      <c r="K97" s="156"/>
      <c r="L97" s="156">
        <f>ROUND((SUM(L94:L96))/1,2)</f>
        <v>0</v>
      </c>
      <c r="M97" s="156">
        <f>ROUND((SUM(M94:M96))/1,2)</f>
        <v>0</v>
      </c>
      <c r="N97" s="156"/>
      <c r="O97" s="156"/>
      <c r="P97" s="174">
        <f>ROUND((SUM(P94:P96))/1,2)</f>
        <v>7.0000000000000007E-2</v>
      </c>
      <c r="Q97" s="153"/>
      <c r="R97" s="153"/>
      <c r="S97" s="174">
        <f>ROUND((SUM(S94:S96))/1,2)</f>
        <v>0</v>
      </c>
      <c r="T97" s="153"/>
      <c r="U97" s="153"/>
      <c r="V97" s="153"/>
      <c r="W97" s="153"/>
      <c r="X97" s="153"/>
      <c r="Y97" s="153"/>
      <c r="Z97" s="153"/>
    </row>
    <row r="98" spans="1:26" x14ac:dyDescent="0.25">
      <c r="A98" s="1"/>
      <c r="B98" s="1"/>
      <c r="C98" s="1"/>
      <c r="D98" s="1"/>
      <c r="E98" s="1"/>
      <c r="F98" s="163"/>
      <c r="G98" s="149"/>
      <c r="H98" s="149"/>
      <c r="I98" s="149"/>
      <c r="J98" s="1"/>
      <c r="K98" s="1"/>
      <c r="L98" s="1"/>
      <c r="M98" s="1"/>
      <c r="N98" s="1"/>
      <c r="O98" s="1"/>
      <c r="P98" s="1"/>
      <c r="S98" s="1"/>
    </row>
    <row r="99" spans="1:26" x14ac:dyDescent="0.25">
      <c r="A99" s="156"/>
      <c r="B99" s="156"/>
      <c r="C99" s="156"/>
      <c r="D99" s="156" t="s">
        <v>76</v>
      </c>
      <c r="E99" s="156"/>
      <c r="F99" s="167"/>
      <c r="G99" s="157"/>
      <c r="H99" s="157"/>
      <c r="I99" s="157"/>
      <c r="J99" s="156"/>
      <c r="K99" s="156"/>
      <c r="L99" s="156"/>
      <c r="M99" s="156"/>
      <c r="N99" s="156"/>
      <c r="O99" s="156"/>
      <c r="P99" s="156"/>
      <c r="Q99" s="153"/>
      <c r="R99" s="153"/>
      <c r="S99" s="156"/>
      <c r="T99" s="153"/>
      <c r="U99" s="153"/>
      <c r="V99" s="153"/>
      <c r="W99" s="153"/>
      <c r="X99" s="153"/>
      <c r="Y99" s="153"/>
      <c r="Z99" s="153"/>
    </row>
    <row r="100" spans="1:26" ht="24.95" customHeight="1" x14ac:dyDescent="0.25">
      <c r="A100" s="171"/>
      <c r="B100" s="168" t="s">
        <v>225</v>
      </c>
      <c r="C100" s="172" t="s">
        <v>226</v>
      </c>
      <c r="D100" s="168" t="s">
        <v>253</v>
      </c>
      <c r="E100" s="168" t="s">
        <v>91</v>
      </c>
      <c r="F100" s="169">
        <v>108.97</v>
      </c>
      <c r="G100" s="170"/>
      <c r="H100" s="170"/>
      <c r="I100" s="170"/>
      <c r="J100" s="168">
        <f>ROUND(F100*(N100),2)</f>
        <v>234.29</v>
      </c>
      <c r="K100" s="1">
        <f>ROUND(F100*(O100),2)</f>
        <v>0</v>
      </c>
      <c r="L100" s="1">
        <f>ROUND(F100*(G100),2)</f>
        <v>0</v>
      </c>
      <c r="M100" s="1"/>
      <c r="N100" s="1">
        <v>2.15</v>
      </c>
      <c r="O100" s="1"/>
      <c r="P100" s="167">
        <f>ROUND(F100*(R100),3)</f>
        <v>2.5000000000000001E-2</v>
      </c>
      <c r="Q100" s="173"/>
      <c r="R100" s="173">
        <v>2.3000000000000001E-4</v>
      </c>
      <c r="S100" s="167"/>
      <c r="Z100">
        <v>0</v>
      </c>
    </row>
    <row r="101" spans="1:26" x14ac:dyDescent="0.25">
      <c r="A101" s="156"/>
      <c r="B101" s="156"/>
      <c r="C101" s="156"/>
      <c r="D101" s="156" t="s">
        <v>76</v>
      </c>
      <c r="E101" s="156"/>
      <c r="F101" s="167"/>
      <c r="G101" s="159"/>
      <c r="H101" s="159"/>
      <c r="I101" s="159"/>
      <c r="J101" s="156"/>
      <c r="K101" s="156"/>
      <c r="L101" s="156">
        <f>ROUND((SUM(L99:L100))/1,2)</f>
        <v>0</v>
      </c>
      <c r="M101" s="156">
        <f>ROUND((SUM(M99:M100))/1,2)</f>
        <v>0</v>
      </c>
      <c r="N101" s="156"/>
      <c r="O101" s="156"/>
      <c r="P101" s="174">
        <f>ROUND((SUM(P99:P100))/1,2)</f>
        <v>0.03</v>
      </c>
      <c r="S101" s="167">
        <f>ROUND((SUM(S99:S100))/1,2)</f>
        <v>0</v>
      </c>
    </row>
    <row r="102" spans="1:26" x14ac:dyDescent="0.25">
      <c r="A102" s="1"/>
      <c r="B102" s="1"/>
      <c r="C102" s="1"/>
      <c r="D102" s="1"/>
      <c r="E102" s="1"/>
      <c r="F102" s="163"/>
      <c r="G102" s="149"/>
      <c r="H102" s="149"/>
      <c r="I102" s="149"/>
      <c r="J102" s="1"/>
      <c r="K102" s="1"/>
      <c r="L102" s="1"/>
      <c r="M102" s="1"/>
      <c r="N102" s="1"/>
      <c r="O102" s="1"/>
      <c r="P102" s="1"/>
      <c r="S102" s="1"/>
    </row>
    <row r="103" spans="1:26" x14ac:dyDescent="0.25">
      <c r="A103" s="156"/>
      <c r="B103" s="156"/>
      <c r="C103" s="156"/>
      <c r="D103" s="2" t="s">
        <v>67</v>
      </c>
      <c r="E103" s="156"/>
      <c r="F103" s="167"/>
      <c r="G103" s="159"/>
      <c r="H103" s="159"/>
      <c r="I103" s="159"/>
      <c r="J103" s="156"/>
      <c r="K103" s="156"/>
      <c r="L103" s="156">
        <f>ROUND((SUM(L38:L102))/2,2)</f>
        <v>0</v>
      </c>
      <c r="M103" s="156">
        <f>ROUND((SUM(M38:M102))/2,2)</f>
        <v>0</v>
      </c>
      <c r="N103" s="156"/>
      <c r="O103" s="156"/>
      <c r="P103" s="174">
        <f>ROUND((SUM(P38:P102))/2,2)</f>
        <v>1.07</v>
      </c>
      <c r="S103" s="174">
        <f>ROUND((SUM(S38:S102))/2,2)</f>
        <v>0.52</v>
      </c>
    </row>
    <row r="104" spans="1:26" x14ac:dyDescent="0.25">
      <c r="A104" s="175"/>
      <c r="B104" s="175" t="s">
        <v>12</v>
      </c>
      <c r="C104" s="175"/>
      <c r="D104" s="175"/>
      <c r="E104" s="175"/>
      <c r="F104" s="176" t="s">
        <v>77</v>
      </c>
      <c r="G104" s="177"/>
      <c r="H104" s="177"/>
      <c r="I104" s="177"/>
      <c r="J104" s="175"/>
      <c r="K104" s="175">
        <f>ROUND((SUM(K9:K103)),2)</f>
        <v>0</v>
      </c>
      <c r="L104" s="175">
        <f>ROUND((SUM(L9:L103))/3,2)</f>
        <v>0</v>
      </c>
      <c r="M104" s="175">
        <f>ROUND((SUM(M9:M103))/3,2)</f>
        <v>0</v>
      </c>
      <c r="N104" s="175"/>
      <c r="O104" s="175"/>
      <c r="P104" s="176">
        <f>ROUND((SUM(P9:P103))/3,2)</f>
        <v>7.37</v>
      </c>
      <c r="S104" s="176">
        <f>ROUND((SUM(S9:S103))/3,2)</f>
        <v>1.08</v>
      </c>
      <c r="Z104">
        <f>(SUM(Z9:Z103))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ZŠ Vyšný Žipov - Stavebné úpravy učební / A - Učebňa IKT - stavebná časť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41"/>
  <sheetViews>
    <sheetView topLeftCell="A4" workbookViewId="0">
      <selection activeCell="I29" sqref="I29:I30"/>
    </sheetView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18</v>
      </c>
      <c r="H2" s="16"/>
      <c r="I2" s="27"/>
      <c r="J2" s="31"/>
    </row>
    <row r="3" spans="1:23" ht="18" customHeight="1" x14ac:dyDescent="0.25">
      <c r="A3" s="11"/>
      <c r="B3" s="40" t="s">
        <v>227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20</v>
      </c>
      <c r="J4" s="32"/>
    </row>
    <row r="5" spans="1:23" ht="18" customHeight="1" thickBot="1" x14ac:dyDescent="0.3">
      <c r="A5" s="11"/>
      <c r="B5" s="45" t="s">
        <v>21</v>
      </c>
      <c r="C5" s="20"/>
      <c r="D5" s="17"/>
      <c r="E5" s="17"/>
      <c r="F5" s="46" t="s">
        <v>258</v>
      </c>
      <c r="G5" s="17"/>
      <c r="H5" s="17"/>
      <c r="I5" s="44" t="s">
        <v>22</v>
      </c>
      <c r="J5" s="47"/>
    </row>
    <row r="6" spans="1:23" ht="18" customHeight="1" thickTop="1" x14ac:dyDescent="0.25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 x14ac:dyDescent="0.25">
      <c r="A8" s="11"/>
      <c r="B8" s="45" t="s">
        <v>26</v>
      </c>
      <c r="C8" s="20"/>
      <c r="D8" s="17"/>
      <c r="E8" s="17"/>
      <c r="F8" s="17"/>
      <c r="G8" s="46" t="s">
        <v>24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 x14ac:dyDescent="0.25">
      <c r="A10" s="11"/>
      <c r="B10" s="45" t="s">
        <v>262</v>
      </c>
      <c r="C10" s="20"/>
      <c r="D10" s="17"/>
      <c r="E10" s="17"/>
      <c r="F10" s="17"/>
      <c r="G10" s="46" t="s">
        <v>24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/>
      <c r="E16" s="97"/>
      <c r="F16" s="106"/>
      <c r="G16" s="60">
        <v>6</v>
      </c>
      <c r="H16" s="115" t="s">
        <v>34</v>
      </c>
      <c r="I16" s="129"/>
      <c r="J16" s="126"/>
    </row>
    <row r="17" spans="1:26" ht="18" customHeight="1" x14ac:dyDescent="0.25">
      <c r="A17" s="11"/>
      <c r="B17" s="67">
        <v>2</v>
      </c>
      <c r="C17" s="71" t="s">
        <v>29</v>
      </c>
      <c r="D17" s="78"/>
      <c r="E17" s="76"/>
      <c r="F17" s="81"/>
      <c r="G17" s="61">
        <v>7</v>
      </c>
      <c r="H17" s="116" t="s">
        <v>35</v>
      </c>
      <c r="I17" s="129"/>
      <c r="J17" s="127"/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/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/>
      <c r="G20" s="61">
        <v>10</v>
      </c>
      <c r="H20" s="116" t="s">
        <v>31</v>
      </c>
      <c r="I20" s="131"/>
      <c r="J20" s="99"/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/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/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/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/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/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/>
      <c r="J29" s="119"/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/>
      <c r="J30" s="120"/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31</v>
      </c>
      <c r="I31" s="113"/>
      <c r="J31" s="133"/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00"/>
  <sheetViews>
    <sheetView workbookViewId="0">
      <selection activeCell="AA28" sqref="AA28"/>
    </sheetView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23</v>
      </c>
      <c r="B1" s="144"/>
      <c r="C1" s="144"/>
      <c r="D1" s="145" t="s">
        <v>258</v>
      </c>
      <c r="E1" s="144"/>
      <c r="F1" s="144"/>
      <c r="W1">
        <v>30.126000000000001</v>
      </c>
    </row>
    <row r="2" spans="1:26" x14ac:dyDescent="0.25">
      <c r="A2" s="145" t="s">
        <v>262</v>
      </c>
      <c r="B2" s="144"/>
      <c r="C2" s="144"/>
      <c r="D2" s="145" t="s">
        <v>20</v>
      </c>
      <c r="E2" s="144"/>
      <c r="F2" s="144"/>
    </row>
    <row r="3" spans="1:26" x14ac:dyDescent="0.25">
      <c r="A3" s="145" t="s">
        <v>26</v>
      </c>
      <c r="B3" s="144"/>
      <c r="C3" s="144"/>
      <c r="D3" s="145" t="s">
        <v>260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227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31</v>
      </c>
      <c r="E9" s="147" t="s">
        <v>60</v>
      </c>
      <c r="F9" s="147" t="s">
        <v>61</v>
      </c>
    </row>
    <row r="10" spans="1:26" x14ac:dyDescent="0.25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64</v>
      </c>
      <c r="B11" s="157"/>
      <c r="C11" s="157"/>
      <c r="D11" s="157"/>
      <c r="E11" s="158">
        <f>'SO 12018'!P17</f>
        <v>6.76</v>
      </c>
      <c r="F11" s="158">
        <f>'SO 12018'!S17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65</v>
      </c>
      <c r="B12" s="157"/>
      <c r="C12" s="157"/>
      <c r="D12" s="157"/>
      <c r="E12" s="158">
        <f>'SO 12018'!P30</f>
        <v>0.01</v>
      </c>
      <c r="F12" s="158">
        <f>'SO 12018'!S30</f>
        <v>0.56000000000000005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66</v>
      </c>
      <c r="B13" s="157"/>
      <c r="C13" s="157"/>
      <c r="D13" s="157"/>
      <c r="E13" s="158">
        <f>'SO 12018'!P34</f>
        <v>0</v>
      </c>
      <c r="F13" s="158">
        <f>'SO 12018'!S34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63</v>
      </c>
      <c r="B14" s="159"/>
      <c r="C14" s="159"/>
      <c r="D14" s="159"/>
      <c r="E14" s="160">
        <f>'SO 12018'!P36</f>
        <v>6.77</v>
      </c>
      <c r="F14" s="160">
        <f>'SO 12018'!S36</f>
        <v>0.56000000000000005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67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68</v>
      </c>
      <c r="B17" s="157"/>
      <c r="C17" s="157"/>
      <c r="D17" s="157"/>
      <c r="E17" s="158">
        <f>'SO 12018'!P45</f>
        <v>0.06</v>
      </c>
      <c r="F17" s="158">
        <f>'SO 12018'!S45</f>
        <v>0.01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69</v>
      </c>
      <c r="B18" s="157"/>
      <c r="C18" s="157"/>
      <c r="D18" s="157"/>
      <c r="E18" s="158">
        <f>'SO 12018'!P55</f>
        <v>0</v>
      </c>
      <c r="F18" s="158">
        <f>'SO 12018'!S55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70</v>
      </c>
      <c r="B19" s="157"/>
      <c r="C19" s="157"/>
      <c r="D19" s="157"/>
      <c r="E19" s="158">
        <f>'SO 12018'!P64</f>
        <v>0.23</v>
      </c>
      <c r="F19" s="158">
        <f>'SO 12018'!S64</f>
        <v>0.44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71</v>
      </c>
      <c r="B20" s="157"/>
      <c r="C20" s="157"/>
      <c r="D20" s="157"/>
      <c r="E20" s="158">
        <f>'SO 12018'!P70</f>
        <v>0.02</v>
      </c>
      <c r="F20" s="158">
        <f>'SO 12018'!S70</f>
        <v>0.01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72</v>
      </c>
      <c r="B21" s="157"/>
      <c r="C21" s="157"/>
      <c r="D21" s="157"/>
      <c r="E21" s="158">
        <f>'SO 12018'!P76</f>
        <v>0.08</v>
      </c>
      <c r="F21" s="158">
        <f>'SO 12018'!S76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73</v>
      </c>
      <c r="B22" s="157"/>
      <c r="C22" s="157"/>
      <c r="D22" s="157"/>
      <c r="E22" s="158">
        <f>'SO 12018'!P82</f>
        <v>0.39</v>
      </c>
      <c r="F22" s="158">
        <f>'SO 12018'!S82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74</v>
      </c>
      <c r="B23" s="157"/>
      <c r="C23" s="157"/>
      <c r="D23" s="157"/>
      <c r="E23" s="158">
        <f>'SO 12018'!P92</f>
        <v>0.25</v>
      </c>
      <c r="F23" s="158">
        <f>'SO 12018'!S92</f>
        <v>0.06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75</v>
      </c>
      <c r="B24" s="157"/>
      <c r="C24" s="157"/>
      <c r="D24" s="157"/>
      <c r="E24" s="158">
        <f>'SO 12018'!P97</f>
        <v>0.08</v>
      </c>
      <c r="F24" s="158">
        <f>'SO 12018'!S97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76</v>
      </c>
      <c r="B25" s="157"/>
      <c r="C25" s="157"/>
      <c r="D25" s="157"/>
      <c r="E25" s="158">
        <f>'SO 12018'!P101</f>
        <v>0.03</v>
      </c>
      <c r="F25" s="158">
        <f>'SO 12018'!S101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2" t="s">
        <v>67</v>
      </c>
      <c r="B26" s="159"/>
      <c r="C26" s="159"/>
      <c r="D26" s="159"/>
      <c r="E26" s="160">
        <f>'SO 12018'!P103</f>
        <v>1.1399999999999999</v>
      </c>
      <c r="F26" s="160">
        <f>'SO 12018'!S103</f>
        <v>0.52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2" t="s">
        <v>77</v>
      </c>
      <c r="B28" s="159"/>
      <c r="C28" s="159"/>
      <c r="D28" s="159"/>
      <c r="E28" s="160">
        <f>'SO 12018'!P104</f>
        <v>7.91</v>
      </c>
      <c r="F28" s="160">
        <f>'SO 12018'!S104</f>
        <v>1.08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49"/>
      <c r="C85" s="149"/>
      <c r="D85" s="149"/>
      <c r="E85" s="148"/>
      <c r="F85" s="148"/>
    </row>
    <row r="86" spans="1:6" x14ac:dyDescent="0.25">
      <c r="A86" s="1"/>
      <c r="B86" s="149"/>
      <c r="C86" s="149"/>
      <c r="D86" s="149"/>
      <c r="E86" s="148"/>
      <c r="F86" s="148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4"/>
  <sheetViews>
    <sheetView workbookViewId="0">
      <pane ySplit="8" topLeftCell="A83" activePane="bottomLeft" state="frozen"/>
      <selection pane="bottomLeft" activeCell="AD98" sqref="AD98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23</v>
      </c>
      <c r="C1" s="3"/>
      <c r="D1" s="3"/>
      <c r="E1" s="5" t="s">
        <v>258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262</v>
      </c>
      <c r="C2" s="3"/>
      <c r="D2" s="3"/>
      <c r="E2" s="5" t="s">
        <v>20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26</v>
      </c>
      <c r="C3" s="3"/>
      <c r="D3" s="3"/>
      <c r="E3" s="5" t="s">
        <v>261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227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78</v>
      </c>
      <c r="B8" s="164" t="s">
        <v>79</v>
      </c>
      <c r="C8" s="164" t="s">
        <v>80</v>
      </c>
      <c r="D8" s="164" t="s">
        <v>81</v>
      </c>
      <c r="E8" s="164" t="s">
        <v>82</v>
      </c>
      <c r="F8" s="164" t="s">
        <v>83</v>
      </c>
      <c r="G8" s="164" t="s">
        <v>84</v>
      </c>
      <c r="H8" s="164" t="s">
        <v>54</v>
      </c>
      <c r="I8" s="164" t="s">
        <v>85</v>
      </c>
      <c r="J8" s="164"/>
      <c r="K8" s="164"/>
      <c r="L8" s="164"/>
      <c r="M8" s="164"/>
      <c r="N8" s="164"/>
      <c r="O8" s="164"/>
      <c r="P8" s="164" t="s">
        <v>86</v>
      </c>
      <c r="Q8" s="161"/>
      <c r="R8" s="161"/>
      <c r="S8" s="164" t="s">
        <v>87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88</v>
      </c>
      <c r="C11" s="172" t="s">
        <v>89</v>
      </c>
      <c r="D11" s="168" t="s">
        <v>90</v>
      </c>
      <c r="E11" s="168" t="s">
        <v>91</v>
      </c>
      <c r="F11" s="169">
        <v>124.78</v>
      </c>
      <c r="G11" s="170"/>
      <c r="H11" s="170"/>
      <c r="I11" s="170"/>
      <c r="J11" s="168">
        <f t="shared" ref="J11:J16" si="0">ROUND(F11*(N11),2)</f>
        <v>472.92</v>
      </c>
      <c r="K11" s="1">
        <f t="shared" ref="K11:K16" si="1">ROUND(F11*(O11),2)</f>
        <v>0</v>
      </c>
      <c r="L11" s="1">
        <f>ROUND(F11*(G11),2)</f>
        <v>0</v>
      </c>
      <c r="M11" s="1"/>
      <c r="N11" s="1">
        <v>3.79</v>
      </c>
      <c r="O11" s="1"/>
      <c r="P11" s="167">
        <f>ROUND(F11*(R11),3)</f>
        <v>2.1150000000000002</v>
      </c>
      <c r="Q11" s="173"/>
      <c r="R11" s="173">
        <v>1.695E-2</v>
      </c>
      <c r="S11" s="167"/>
      <c r="Z11">
        <v>0</v>
      </c>
    </row>
    <row r="12" spans="1:26" ht="24.95" customHeight="1" x14ac:dyDescent="0.25">
      <c r="A12" s="171"/>
      <c r="B12" s="168" t="s">
        <v>88</v>
      </c>
      <c r="C12" s="172" t="s">
        <v>92</v>
      </c>
      <c r="D12" s="168" t="s">
        <v>93</v>
      </c>
      <c r="E12" s="168" t="s">
        <v>91</v>
      </c>
      <c r="F12" s="169">
        <v>59.58</v>
      </c>
      <c r="G12" s="170"/>
      <c r="H12" s="170"/>
      <c r="I12" s="170"/>
      <c r="J12" s="168">
        <f t="shared" si="0"/>
        <v>308.62</v>
      </c>
      <c r="K12" s="1">
        <f t="shared" si="1"/>
        <v>0</v>
      </c>
      <c r="L12" s="1">
        <f>ROUND(F12*(G12),2)</f>
        <v>0</v>
      </c>
      <c r="M12" s="1"/>
      <c r="N12" s="1">
        <v>5.18</v>
      </c>
      <c r="O12" s="1"/>
      <c r="P12" s="167">
        <f>ROUND(F12*(R12),3)</f>
        <v>1.1339999999999999</v>
      </c>
      <c r="Q12" s="173"/>
      <c r="R12" s="173">
        <v>1.9027365000000001E-2</v>
      </c>
      <c r="S12" s="167"/>
      <c r="Z12">
        <v>0</v>
      </c>
    </row>
    <row r="13" spans="1:26" ht="24.95" customHeight="1" x14ac:dyDescent="0.25">
      <c r="A13" s="171"/>
      <c r="B13" s="168" t="s">
        <v>94</v>
      </c>
      <c r="C13" s="172" t="s">
        <v>95</v>
      </c>
      <c r="D13" s="168" t="s">
        <v>96</v>
      </c>
      <c r="E13" s="168" t="s">
        <v>91</v>
      </c>
      <c r="F13" s="169">
        <v>59.58</v>
      </c>
      <c r="G13" s="170"/>
      <c r="H13" s="170"/>
      <c r="I13" s="170"/>
      <c r="J13" s="168">
        <f t="shared" si="0"/>
        <v>1102.23</v>
      </c>
      <c r="K13" s="1">
        <f t="shared" si="1"/>
        <v>0</v>
      </c>
      <c r="L13" s="1">
        <f>ROUND(F13*(G13),2)</f>
        <v>0</v>
      </c>
      <c r="M13" s="1"/>
      <c r="N13" s="1">
        <v>18.5</v>
      </c>
      <c r="O13" s="1"/>
      <c r="P13" s="167">
        <f>ROUND(F13*(R13),3)</f>
        <v>3.28</v>
      </c>
      <c r="Q13" s="173"/>
      <c r="R13" s="173">
        <v>5.5050000000000002E-2</v>
      </c>
      <c r="S13" s="167"/>
      <c r="Z13">
        <v>0</v>
      </c>
    </row>
    <row r="14" spans="1:26" ht="24.95" customHeight="1" x14ac:dyDescent="0.25">
      <c r="A14" s="171"/>
      <c r="B14" s="168" t="s">
        <v>94</v>
      </c>
      <c r="C14" s="172" t="s">
        <v>97</v>
      </c>
      <c r="D14" s="168" t="s">
        <v>98</v>
      </c>
      <c r="E14" s="168" t="s">
        <v>99</v>
      </c>
      <c r="F14" s="169">
        <v>7.8</v>
      </c>
      <c r="G14" s="170"/>
      <c r="H14" s="170"/>
      <c r="I14" s="170"/>
      <c r="J14" s="168">
        <f t="shared" si="0"/>
        <v>39.549999999999997</v>
      </c>
      <c r="K14" s="1">
        <f t="shared" si="1"/>
        <v>0</v>
      </c>
      <c r="L14" s="1">
        <f>ROUND(F14*(G14),2)</f>
        <v>0</v>
      </c>
      <c r="M14" s="1"/>
      <c r="N14" s="1">
        <v>5.07</v>
      </c>
      <c r="O14" s="1"/>
      <c r="P14" s="167">
        <f>ROUND(F14*(R14),3)</f>
        <v>6.9000000000000006E-2</v>
      </c>
      <c r="Q14" s="173"/>
      <c r="R14" s="173">
        <v>8.8000000000000005E-3</v>
      </c>
      <c r="S14" s="167"/>
      <c r="Z14">
        <v>0</v>
      </c>
    </row>
    <row r="15" spans="1:26" ht="24.95" customHeight="1" x14ac:dyDescent="0.25">
      <c r="A15" s="171"/>
      <c r="B15" s="168" t="s">
        <v>100</v>
      </c>
      <c r="C15" s="172" t="s">
        <v>101</v>
      </c>
      <c r="D15" s="168" t="s">
        <v>102</v>
      </c>
      <c r="E15" s="168" t="s">
        <v>99</v>
      </c>
      <c r="F15" s="169">
        <v>7.8</v>
      </c>
      <c r="G15" s="170"/>
      <c r="H15" s="170"/>
      <c r="I15" s="170"/>
      <c r="J15" s="168">
        <f t="shared" si="0"/>
        <v>79.95</v>
      </c>
      <c r="K15" s="1">
        <f t="shared" si="1"/>
        <v>0</v>
      </c>
      <c r="L15" s="1"/>
      <c r="M15" s="1">
        <f>ROUND(F15*(H15),2)</f>
        <v>0</v>
      </c>
      <c r="N15" s="1">
        <v>10.25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94</v>
      </c>
      <c r="C16" s="172" t="s">
        <v>103</v>
      </c>
      <c r="D16" s="168" t="s">
        <v>104</v>
      </c>
      <c r="E16" s="168" t="s">
        <v>91</v>
      </c>
      <c r="F16" s="169">
        <v>3.2</v>
      </c>
      <c r="G16" s="170"/>
      <c r="H16" s="170"/>
      <c r="I16" s="170"/>
      <c r="J16" s="168">
        <f t="shared" si="0"/>
        <v>20.100000000000001</v>
      </c>
      <c r="K16" s="1">
        <f t="shared" si="1"/>
        <v>0</v>
      </c>
      <c r="L16" s="1">
        <f>ROUND(F16*(G16),2)</f>
        <v>0</v>
      </c>
      <c r="M16" s="1"/>
      <c r="N16" s="1">
        <v>6.28</v>
      </c>
      <c r="O16" s="1"/>
      <c r="P16" s="167">
        <f>ROUND(F16*(R16),3)</f>
        <v>0.159</v>
      </c>
      <c r="Q16" s="173"/>
      <c r="R16" s="173">
        <v>4.9799999999999997E-2</v>
      </c>
      <c r="S16" s="167"/>
      <c r="Z16">
        <v>0</v>
      </c>
    </row>
    <row r="17" spans="1:26" x14ac:dyDescent="0.25">
      <c r="A17" s="156"/>
      <c r="B17" s="156"/>
      <c r="C17" s="156"/>
      <c r="D17" s="156" t="s">
        <v>64</v>
      </c>
      <c r="E17" s="156"/>
      <c r="F17" s="167"/>
      <c r="G17" s="159"/>
      <c r="H17" s="159"/>
      <c r="I17" s="159"/>
      <c r="J17" s="156"/>
      <c r="K17" s="156"/>
      <c r="L17" s="156">
        <f>ROUND((SUM(L10:L16))/1,2)</f>
        <v>0</v>
      </c>
      <c r="M17" s="156">
        <f>ROUND((SUM(M10:M16))/1,2)</f>
        <v>0</v>
      </c>
      <c r="N17" s="156"/>
      <c r="O17" s="156"/>
      <c r="P17" s="174">
        <f>ROUND((SUM(P10:P16))/1,2)</f>
        <v>6.76</v>
      </c>
      <c r="Q17" s="153"/>
      <c r="R17" s="153"/>
      <c r="S17" s="174">
        <f>ROUND((SUM(S10:S16))/1,2)</f>
        <v>0</v>
      </c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6"/>
      <c r="B19" s="156"/>
      <c r="C19" s="156"/>
      <c r="D19" s="156" t="s">
        <v>65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 x14ac:dyDescent="0.25">
      <c r="A20" s="171"/>
      <c r="B20" s="168" t="s">
        <v>94</v>
      </c>
      <c r="C20" s="172" t="s">
        <v>105</v>
      </c>
      <c r="D20" s="168" t="s">
        <v>106</v>
      </c>
      <c r="E20" s="168" t="s">
        <v>91</v>
      </c>
      <c r="F20" s="169">
        <v>59.58</v>
      </c>
      <c r="G20" s="170"/>
      <c r="H20" s="170"/>
      <c r="I20" s="170"/>
      <c r="J20" s="168">
        <f t="shared" ref="J20:J29" si="2">ROUND(F20*(N20),2)</f>
        <v>213.89</v>
      </c>
      <c r="K20" s="1">
        <f t="shared" ref="K20:K29" si="3">ROUND(F20*(O20),2)</f>
        <v>0</v>
      </c>
      <c r="L20" s="1">
        <f t="shared" ref="L20:L29" si="4">ROUND(F20*(G20),2)</f>
        <v>0</v>
      </c>
      <c r="M20" s="1"/>
      <c r="N20" s="1">
        <v>3.59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107</v>
      </c>
      <c r="C21" s="172" t="s">
        <v>108</v>
      </c>
      <c r="D21" s="168" t="s">
        <v>109</v>
      </c>
      <c r="E21" s="168" t="s">
        <v>110</v>
      </c>
      <c r="F21" s="169">
        <v>0.56200000000000006</v>
      </c>
      <c r="G21" s="170"/>
      <c r="H21" s="170"/>
      <c r="I21" s="170"/>
      <c r="J21" s="168">
        <f t="shared" si="2"/>
        <v>13.04</v>
      </c>
      <c r="K21" s="1">
        <f t="shared" si="3"/>
        <v>0</v>
      </c>
      <c r="L21" s="1">
        <f t="shared" si="4"/>
        <v>0</v>
      </c>
      <c r="M21" s="1"/>
      <c r="N21" s="1">
        <v>23.21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111</v>
      </c>
      <c r="C22" s="172" t="s">
        <v>112</v>
      </c>
      <c r="D22" s="168" t="s">
        <v>113</v>
      </c>
      <c r="E22" s="168" t="s">
        <v>114</v>
      </c>
      <c r="F22" s="169">
        <v>0.56200000000000006</v>
      </c>
      <c r="G22" s="170"/>
      <c r="H22" s="170"/>
      <c r="I22" s="170"/>
      <c r="J22" s="168">
        <f t="shared" si="2"/>
        <v>2.5499999999999998</v>
      </c>
      <c r="K22" s="1">
        <f t="shared" si="3"/>
        <v>0</v>
      </c>
      <c r="L22" s="1">
        <f t="shared" si="4"/>
        <v>0</v>
      </c>
      <c r="M22" s="1"/>
      <c r="N22" s="1">
        <v>4.53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115</v>
      </c>
      <c r="C23" s="172" t="s">
        <v>116</v>
      </c>
      <c r="D23" s="168" t="s">
        <v>117</v>
      </c>
      <c r="E23" s="168" t="s">
        <v>114</v>
      </c>
      <c r="F23" s="169">
        <v>6.7440000000000007</v>
      </c>
      <c r="G23" s="170"/>
      <c r="H23" s="170"/>
      <c r="I23" s="170"/>
      <c r="J23" s="168">
        <f t="shared" si="2"/>
        <v>1.28</v>
      </c>
      <c r="K23" s="1">
        <f t="shared" si="3"/>
        <v>0</v>
      </c>
      <c r="L23" s="1">
        <f t="shared" si="4"/>
        <v>0</v>
      </c>
      <c r="M23" s="1"/>
      <c r="N23" s="1">
        <v>0.19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115</v>
      </c>
      <c r="C24" s="172" t="s">
        <v>118</v>
      </c>
      <c r="D24" s="168" t="s">
        <v>119</v>
      </c>
      <c r="E24" s="168" t="s">
        <v>114</v>
      </c>
      <c r="F24" s="169">
        <v>0.56200000000000006</v>
      </c>
      <c r="G24" s="170"/>
      <c r="H24" s="170"/>
      <c r="I24" s="170"/>
      <c r="J24" s="168">
        <f t="shared" si="2"/>
        <v>2.2000000000000002</v>
      </c>
      <c r="K24" s="1">
        <f t="shared" si="3"/>
        <v>0</v>
      </c>
      <c r="L24" s="1">
        <f t="shared" si="4"/>
        <v>0</v>
      </c>
      <c r="M24" s="1"/>
      <c r="N24" s="1">
        <v>3.91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107</v>
      </c>
      <c r="C25" s="172" t="s">
        <v>120</v>
      </c>
      <c r="D25" s="168" t="s">
        <v>121</v>
      </c>
      <c r="E25" s="168" t="s">
        <v>114</v>
      </c>
      <c r="F25" s="169">
        <v>0.56200000000000006</v>
      </c>
      <c r="G25" s="170"/>
      <c r="H25" s="170"/>
      <c r="I25" s="170"/>
      <c r="J25" s="168">
        <f t="shared" si="2"/>
        <v>0.51</v>
      </c>
      <c r="K25" s="1">
        <f t="shared" si="3"/>
        <v>0</v>
      </c>
      <c r="L25" s="1">
        <f t="shared" si="4"/>
        <v>0</v>
      </c>
      <c r="M25" s="1"/>
      <c r="N25" s="1">
        <v>0.91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107</v>
      </c>
      <c r="C26" s="172" t="s">
        <v>122</v>
      </c>
      <c r="D26" s="168" t="s">
        <v>123</v>
      </c>
      <c r="E26" s="168" t="s">
        <v>114</v>
      </c>
      <c r="F26" s="169">
        <v>0.56159999999999999</v>
      </c>
      <c r="G26" s="170"/>
      <c r="H26" s="170"/>
      <c r="I26" s="170"/>
      <c r="J26" s="168">
        <f t="shared" si="2"/>
        <v>4.57</v>
      </c>
      <c r="K26" s="1">
        <f t="shared" si="3"/>
        <v>0</v>
      </c>
      <c r="L26" s="1">
        <f t="shared" si="4"/>
        <v>0</v>
      </c>
      <c r="M26" s="1"/>
      <c r="N26" s="1">
        <v>8.1300000000000008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107</v>
      </c>
      <c r="C27" s="172" t="s">
        <v>129</v>
      </c>
      <c r="D27" s="168" t="s">
        <v>130</v>
      </c>
      <c r="E27" s="168" t="s">
        <v>126</v>
      </c>
      <c r="F27" s="169">
        <v>2</v>
      </c>
      <c r="G27" s="170"/>
      <c r="H27" s="170"/>
      <c r="I27" s="170"/>
      <c r="J27" s="168">
        <f t="shared" si="2"/>
        <v>1.3</v>
      </c>
      <c r="K27" s="1">
        <f t="shared" si="3"/>
        <v>0</v>
      </c>
      <c r="L27" s="1">
        <f t="shared" si="4"/>
        <v>0</v>
      </c>
      <c r="M27" s="1"/>
      <c r="N27" s="1">
        <v>0.65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107</v>
      </c>
      <c r="C28" s="172" t="s">
        <v>127</v>
      </c>
      <c r="D28" s="168" t="s">
        <v>128</v>
      </c>
      <c r="E28" s="168" t="s">
        <v>91</v>
      </c>
      <c r="F28" s="169">
        <v>10.4</v>
      </c>
      <c r="G28" s="170"/>
      <c r="H28" s="170"/>
      <c r="I28" s="170"/>
      <c r="J28" s="168">
        <f t="shared" si="2"/>
        <v>51.17</v>
      </c>
      <c r="K28" s="1">
        <f t="shared" si="3"/>
        <v>0</v>
      </c>
      <c r="L28" s="1">
        <f t="shared" si="4"/>
        <v>0</v>
      </c>
      <c r="M28" s="1"/>
      <c r="N28" s="1">
        <v>4.92</v>
      </c>
      <c r="O28" s="1"/>
      <c r="P28" s="167">
        <f>ROUND(F28*(R28),3)</f>
        <v>0.01</v>
      </c>
      <c r="Q28" s="173"/>
      <c r="R28" s="173">
        <v>9.3999999999999997E-4</v>
      </c>
      <c r="S28" s="167">
        <f>ROUND(F28*(X28),3)</f>
        <v>0.56200000000000006</v>
      </c>
      <c r="X28">
        <v>5.3999999999999999E-2</v>
      </c>
      <c r="Z28">
        <v>0</v>
      </c>
    </row>
    <row r="29" spans="1:26" ht="24.95" customHeight="1" x14ac:dyDescent="0.25">
      <c r="A29" s="171"/>
      <c r="B29" s="168" t="s">
        <v>107</v>
      </c>
      <c r="C29" s="172" t="s">
        <v>124</v>
      </c>
      <c r="D29" s="168" t="s">
        <v>125</v>
      </c>
      <c r="E29" s="168" t="s">
        <v>126</v>
      </c>
      <c r="F29" s="169">
        <v>8</v>
      </c>
      <c r="G29" s="170"/>
      <c r="H29" s="170"/>
      <c r="I29" s="170"/>
      <c r="J29" s="168">
        <f t="shared" si="2"/>
        <v>3.6</v>
      </c>
      <c r="K29" s="1">
        <f t="shared" si="3"/>
        <v>0</v>
      </c>
      <c r="L29" s="1">
        <f t="shared" si="4"/>
        <v>0</v>
      </c>
      <c r="M29" s="1"/>
      <c r="N29" s="1">
        <v>0.45</v>
      </c>
      <c r="O29" s="1"/>
      <c r="P29" s="167"/>
      <c r="Q29" s="173"/>
      <c r="R29" s="173"/>
      <c r="S29" s="167"/>
      <c r="Z29">
        <v>0</v>
      </c>
    </row>
    <row r="30" spans="1:26" x14ac:dyDescent="0.25">
      <c r="A30" s="156"/>
      <c r="B30" s="156"/>
      <c r="C30" s="156"/>
      <c r="D30" s="156" t="s">
        <v>65</v>
      </c>
      <c r="E30" s="156"/>
      <c r="F30" s="167"/>
      <c r="G30" s="159"/>
      <c r="H30" s="159"/>
      <c r="I30" s="159"/>
      <c r="J30" s="156"/>
      <c r="K30" s="156"/>
      <c r="L30" s="156">
        <f>ROUND((SUM(L19:L29))/1,2)</f>
        <v>0</v>
      </c>
      <c r="M30" s="156">
        <f>ROUND((SUM(M19:M29))/1,2)</f>
        <v>0</v>
      </c>
      <c r="N30" s="156"/>
      <c r="O30" s="156"/>
      <c r="P30" s="174">
        <f>ROUND((SUM(P19:P29))/1,2)</f>
        <v>0.01</v>
      </c>
      <c r="Q30" s="153"/>
      <c r="R30" s="153"/>
      <c r="S30" s="174">
        <f>ROUND((SUM(S19:S29))/1,2)</f>
        <v>0.56000000000000005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66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/>
      <c r="B33" s="168" t="s">
        <v>88</v>
      </c>
      <c r="C33" s="172" t="s">
        <v>131</v>
      </c>
      <c r="D33" s="168" t="s">
        <v>132</v>
      </c>
      <c r="E33" s="168" t="s">
        <v>114</v>
      </c>
      <c r="F33" s="169">
        <v>6.7663264066999993</v>
      </c>
      <c r="G33" s="170"/>
      <c r="H33" s="170"/>
      <c r="I33" s="170"/>
      <c r="J33" s="168">
        <f>ROUND(F33*(N33),2)</f>
        <v>190.4</v>
      </c>
      <c r="K33" s="1">
        <f>ROUND(F33*(O33),2)</f>
        <v>0</v>
      </c>
      <c r="L33" s="1">
        <f>ROUND(F33*(G33),2)</f>
        <v>0</v>
      </c>
      <c r="M33" s="1"/>
      <c r="N33" s="1">
        <v>28.14</v>
      </c>
      <c r="O33" s="1"/>
      <c r="P33" s="167"/>
      <c r="Q33" s="173"/>
      <c r="R33" s="173"/>
      <c r="S33" s="167"/>
      <c r="Z33">
        <v>0</v>
      </c>
    </row>
    <row r="34" spans="1:26" x14ac:dyDescent="0.25">
      <c r="A34" s="156"/>
      <c r="B34" s="156"/>
      <c r="C34" s="156"/>
      <c r="D34" s="156" t="s">
        <v>66</v>
      </c>
      <c r="E34" s="156"/>
      <c r="F34" s="167"/>
      <c r="G34" s="159"/>
      <c r="H34" s="159"/>
      <c r="I34" s="159"/>
      <c r="J34" s="156"/>
      <c r="K34" s="156"/>
      <c r="L34" s="156">
        <f>ROUND((SUM(L32:L33))/1,2)</f>
        <v>0</v>
      </c>
      <c r="M34" s="156">
        <f>ROUND((SUM(M32:M33))/1,2)</f>
        <v>0</v>
      </c>
      <c r="N34" s="156"/>
      <c r="O34" s="156"/>
      <c r="P34" s="174">
        <f>ROUND((SUM(P32:P33))/1,2)</f>
        <v>0</v>
      </c>
      <c r="Q34" s="153"/>
      <c r="R34" s="153"/>
      <c r="S34" s="174">
        <f>ROUND((SUM(S32:S33))/1,2)</f>
        <v>0</v>
      </c>
      <c r="T34" s="153"/>
      <c r="U34" s="153"/>
      <c r="V34" s="153"/>
      <c r="W34" s="153"/>
      <c r="X34" s="153"/>
      <c r="Y34" s="153"/>
      <c r="Z34" s="153"/>
    </row>
    <row r="35" spans="1:26" x14ac:dyDescent="0.25">
      <c r="A35" s="1"/>
      <c r="B35" s="1"/>
      <c r="C35" s="1"/>
      <c r="D35" s="1"/>
      <c r="E35" s="1"/>
      <c r="F35" s="163"/>
      <c r="G35" s="149"/>
      <c r="H35" s="149"/>
      <c r="I35" s="149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6"/>
      <c r="B36" s="156"/>
      <c r="C36" s="156"/>
      <c r="D36" s="2" t="s">
        <v>63</v>
      </c>
      <c r="E36" s="156"/>
      <c r="F36" s="167"/>
      <c r="G36" s="159"/>
      <c r="H36" s="159"/>
      <c r="I36" s="159"/>
      <c r="J36" s="157"/>
      <c r="K36" s="156"/>
      <c r="L36" s="157">
        <f>ROUND((SUM(L9:L35))/2,2)</f>
        <v>0</v>
      </c>
      <c r="M36" s="157">
        <f>ROUND((SUM(M9:M35))/2,2)</f>
        <v>0</v>
      </c>
      <c r="N36" s="156"/>
      <c r="O36" s="156"/>
      <c r="P36" s="174">
        <f>ROUND((SUM(P9:P35))/2,2)</f>
        <v>6.77</v>
      </c>
      <c r="S36" s="174">
        <f>ROUND((SUM(S9:S35))/2,2)</f>
        <v>0.56000000000000005</v>
      </c>
    </row>
    <row r="37" spans="1:26" x14ac:dyDescent="0.25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6"/>
      <c r="B38" s="156"/>
      <c r="C38" s="156"/>
      <c r="D38" s="2" t="s">
        <v>67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x14ac:dyDescent="0.25">
      <c r="A39" s="156"/>
      <c r="B39" s="156"/>
      <c r="C39" s="156"/>
      <c r="D39" s="156" t="s">
        <v>68</v>
      </c>
      <c r="E39" s="156"/>
      <c r="F39" s="167"/>
      <c r="G39" s="157"/>
      <c r="H39" s="157"/>
      <c r="I39" s="157"/>
      <c r="J39" s="156"/>
      <c r="K39" s="156"/>
      <c r="L39" s="156"/>
      <c r="M39" s="156"/>
      <c r="N39" s="156"/>
      <c r="O39" s="156"/>
      <c r="P39" s="156"/>
      <c r="Q39" s="153"/>
      <c r="R39" s="153"/>
      <c r="S39" s="156"/>
      <c r="T39" s="153"/>
      <c r="U39" s="153"/>
      <c r="V39" s="153"/>
      <c r="W39" s="153"/>
      <c r="X39" s="153"/>
      <c r="Y39" s="153"/>
      <c r="Z39" s="153"/>
    </row>
    <row r="40" spans="1:26" ht="24.95" customHeight="1" x14ac:dyDescent="0.25">
      <c r="A40" s="171"/>
      <c r="B40" s="168" t="s">
        <v>133</v>
      </c>
      <c r="C40" s="172" t="s">
        <v>134</v>
      </c>
      <c r="D40" s="168" t="s">
        <v>135</v>
      </c>
      <c r="E40" s="168" t="s">
        <v>99</v>
      </c>
      <c r="F40" s="169">
        <v>8</v>
      </c>
      <c r="G40" s="170"/>
      <c r="H40" s="170"/>
      <c r="I40" s="170"/>
      <c r="J40" s="168">
        <f>ROUND(F40*(N40),2)</f>
        <v>64.72</v>
      </c>
      <c r="K40" s="1">
        <f>ROUND(F40*(O40),2)</f>
        <v>0</v>
      </c>
      <c r="L40" s="1">
        <f>ROUND(F40*(G40),2)</f>
        <v>0</v>
      </c>
      <c r="M40" s="1"/>
      <c r="N40" s="1">
        <v>8.09</v>
      </c>
      <c r="O40" s="1"/>
      <c r="P40" s="167">
        <f>ROUND(F40*(R40),3)</f>
        <v>5.5E-2</v>
      </c>
      <c r="Q40" s="173"/>
      <c r="R40" s="173">
        <v>6.8500000000000002E-3</v>
      </c>
      <c r="S40" s="167"/>
      <c r="Z40">
        <v>0</v>
      </c>
    </row>
    <row r="41" spans="1:26" ht="24.95" customHeight="1" x14ac:dyDescent="0.25">
      <c r="A41" s="171"/>
      <c r="B41" s="168" t="s">
        <v>133</v>
      </c>
      <c r="C41" s="172" t="s">
        <v>136</v>
      </c>
      <c r="D41" s="168" t="s">
        <v>137</v>
      </c>
      <c r="E41" s="168" t="s">
        <v>126</v>
      </c>
      <c r="F41" s="169">
        <v>8</v>
      </c>
      <c r="G41" s="170"/>
      <c r="H41" s="170"/>
      <c r="I41" s="170"/>
      <c r="J41" s="168">
        <f>ROUND(F41*(N41),2)</f>
        <v>26.24</v>
      </c>
      <c r="K41" s="1">
        <f>ROUND(F41*(O41),2)</f>
        <v>0</v>
      </c>
      <c r="L41" s="1">
        <f>ROUND(F41*(G41),2)</f>
        <v>0</v>
      </c>
      <c r="M41" s="1"/>
      <c r="N41" s="1">
        <v>3.2800000000000002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138</v>
      </c>
      <c r="C42" s="172" t="s">
        <v>139</v>
      </c>
      <c r="D42" s="168" t="s">
        <v>140</v>
      </c>
      <c r="E42" s="168" t="s">
        <v>114</v>
      </c>
      <c r="F42" s="169">
        <v>8.0000000000000002E-3</v>
      </c>
      <c r="G42" s="170"/>
      <c r="H42" s="170"/>
      <c r="I42" s="170"/>
      <c r="J42" s="168">
        <f>ROUND(F42*(N42),2)</f>
        <v>0.28000000000000003</v>
      </c>
      <c r="K42" s="1">
        <f>ROUND(F42*(O42),2)</f>
        <v>0</v>
      </c>
      <c r="L42" s="1">
        <f>ROUND(F42*(G42),2)</f>
        <v>0</v>
      </c>
      <c r="M42" s="1"/>
      <c r="N42" s="1">
        <v>35.130000000000003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138</v>
      </c>
      <c r="C43" s="172" t="s">
        <v>141</v>
      </c>
      <c r="D43" s="168" t="s">
        <v>142</v>
      </c>
      <c r="E43" s="168" t="s">
        <v>99</v>
      </c>
      <c r="F43" s="169">
        <v>8</v>
      </c>
      <c r="G43" s="170"/>
      <c r="H43" s="170"/>
      <c r="I43" s="170"/>
      <c r="J43" s="168">
        <f>ROUND(F43*(N43),2)</f>
        <v>5.04</v>
      </c>
      <c r="K43" s="1">
        <f>ROUND(F43*(O43),2)</f>
        <v>0</v>
      </c>
      <c r="L43" s="1">
        <f>ROUND(F43*(G43),2)</f>
        <v>0</v>
      </c>
      <c r="M43" s="1"/>
      <c r="N43" s="1">
        <v>0.63</v>
      </c>
      <c r="O43" s="1"/>
      <c r="P43" s="167">
        <f>ROUND(F43*(R43),3)</f>
        <v>0</v>
      </c>
      <c r="Q43" s="173"/>
      <c r="R43" s="173">
        <v>1.5359999999999999E-5</v>
      </c>
      <c r="S43" s="167">
        <f>ROUND(F43*(X43),3)</f>
        <v>8.0000000000000002E-3</v>
      </c>
      <c r="X43">
        <v>1E-3</v>
      </c>
      <c r="Z43">
        <v>0</v>
      </c>
    </row>
    <row r="44" spans="1:26" ht="24.95" customHeight="1" x14ac:dyDescent="0.25">
      <c r="A44" s="171"/>
      <c r="B44" s="168" t="s">
        <v>133</v>
      </c>
      <c r="C44" s="172" t="s">
        <v>143</v>
      </c>
      <c r="D44" s="168" t="s">
        <v>144</v>
      </c>
      <c r="E44" s="168" t="s">
        <v>114</v>
      </c>
      <c r="F44" s="169">
        <v>5.492288E-2</v>
      </c>
      <c r="G44" s="170"/>
      <c r="H44" s="170"/>
      <c r="I44" s="170"/>
      <c r="J44" s="168">
        <f>ROUND(F44*(N44),2)</f>
        <v>2.11</v>
      </c>
      <c r="K44" s="1">
        <f>ROUND(F44*(O44),2)</f>
        <v>0</v>
      </c>
      <c r="L44" s="1">
        <f>ROUND(F44*(G44),2)</f>
        <v>0</v>
      </c>
      <c r="M44" s="1"/>
      <c r="N44" s="1">
        <v>38.5</v>
      </c>
      <c r="O44" s="1"/>
      <c r="P44" s="167"/>
      <c r="Q44" s="173"/>
      <c r="R44" s="173"/>
      <c r="S44" s="167"/>
      <c r="Z44">
        <v>0</v>
      </c>
    </row>
    <row r="45" spans="1:26" x14ac:dyDescent="0.25">
      <c r="A45" s="156"/>
      <c r="B45" s="156"/>
      <c r="C45" s="156"/>
      <c r="D45" s="156" t="s">
        <v>68</v>
      </c>
      <c r="E45" s="156"/>
      <c r="F45" s="167"/>
      <c r="G45" s="159"/>
      <c r="H45" s="159"/>
      <c r="I45" s="159"/>
      <c r="J45" s="156"/>
      <c r="K45" s="156"/>
      <c r="L45" s="156">
        <f>ROUND((SUM(L39:L44))/1,2)</f>
        <v>0</v>
      </c>
      <c r="M45" s="156">
        <f>ROUND((SUM(M39:M44))/1,2)</f>
        <v>0</v>
      </c>
      <c r="N45" s="156"/>
      <c r="O45" s="156"/>
      <c r="P45" s="174">
        <f>ROUND((SUM(P39:P44))/1,2)</f>
        <v>0.06</v>
      </c>
      <c r="Q45" s="153"/>
      <c r="R45" s="153"/>
      <c r="S45" s="174">
        <f>ROUND((SUM(S39:S44))/1,2)</f>
        <v>0.01</v>
      </c>
      <c r="T45" s="153"/>
      <c r="U45" s="153"/>
      <c r="V45" s="153"/>
      <c r="W45" s="153"/>
      <c r="X45" s="153"/>
      <c r="Y45" s="153"/>
      <c r="Z45" s="153"/>
    </row>
    <row r="46" spans="1:26" x14ac:dyDescent="0.25">
      <c r="A46" s="1"/>
      <c r="B46" s="1"/>
      <c r="C46" s="1"/>
      <c r="D46" s="1"/>
      <c r="E46" s="1"/>
      <c r="F46" s="163"/>
      <c r="G46" s="149"/>
      <c r="H46" s="149"/>
      <c r="I46" s="149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56"/>
      <c r="B47" s="156"/>
      <c r="C47" s="156"/>
      <c r="D47" s="156" t="s">
        <v>69</v>
      </c>
      <c r="E47" s="156"/>
      <c r="F47" s="167"/>
      <c r="G47" s="157"/>
      <c r="H47" s="157"/>
      <c r="I47" s="157"/>
      <c r="J47" s="156"/>
      <c r="K47" s="156"/>
      <c r="L47" s="156"/>
      <c r="M47" s="156"/>
      <c r="N47" s="156"/>
      <c r="O47" s="156"/>
      <c r="P47" s="156"/>
      <c r="Q47" s="153"/>
      <c r="R47" s="153"/>
      <c r="S47" s="156"/>
      <c r="T47" s="153"/>
      <c r="U47" s="153"/>
      <c r="V47" s="153"/>
      <c r="W47" s="153"/>
      <c r="X47" s="153"/>
      <c r="Y47" s="153"/>
      <c r="Z47" s="153"/>
    </row>
    <row r="48" spans="1:26" ht="24.95" customHeight="1" x14ac:dyDescent="0.25">
      <c r="A48" s="171"/>
      <c r="B48" s="168" t="s">
        <v>145</v>
      </c>
      <c r="C48" s="172" t="s">
        <v>146</v>
      </c>
      <c r="D48" s="168" t="s">
        <v>147</v>
      </c>
      <c r="E48" s="168" t="s">
        <v>126</v>
      </c>
      <c r="F48" s="169">
        <v>8</v>
      </c>
      <c r="G48" s="170"/>
      <c r="H48" s="170"/>
      <c r="I48" s="170"/>
      <c r="J48" s="168">
        <f t="shared" ref="J48:J54" si="5">ROUND(F48*(N48),2)</f>
        <v>19.36</v>
      </c>
      <c r="K48" s="1">
        <f t="shared" ref="K48:K54" si="6">ROUND(F48*(O48),2)</f>
        <v>0</v>
      </c>
      <c r="L48" s="1">
        <f>ROUND(F48*(G48),2)</f>
        <v>0</v>
      </c>
      <c r="M48" s="1"/>
      <c r="N48" s="1">
        <v>2.42</v>
      </c>
      <c r="O48" s="1"/>
      <c r="P48" s="167">
        <f>ROUND(F48*(R48),3)</f>
        <v>0</v>
      </c>
      <c r="Q48" s="173"/>
      <c r="R48" s="173">
        <v>3.0000000000000001E-5</v>
      </c>
      <c r="S48" s="167"/>
      <c r="Z48">
        <v>0</v>
      </c>
    </row>
    <row r="49" spans="1:26" ht="24.95" customHeight="1" x14ac:dyDescent="0.25">
      <c r="A49" s="171"/>
      <c r="B49" s="168" t="s">
        <v>148</v>
      </c>
      <c r="C49" s="172" t="s">
        <v>149</v>
      </c>
      <c r="D49" s="168" t="s">
        <v>150</v>
      </c>
      <c r="E49" s="168" t="s">
        <v>126</v>
      </c>
      <c r="F49" s="169">
        <v>8</v>
      </c>
      <c r="G49" s="170"/>
      <c r="H49" s="170"/>
      <c r="I49" s="170"/>
      <c r="J49" s="168">
        <f t="shared" si="5"/>
        <v>18</v>
      </c>
      <c r="K49" s="1">
        <f t="shared" si="6"/>
        <v>0</v>
      </c>
      <c r="L49" s="1">
        <f>ROUND(F49*(G49),2)</f>
        <v>0</v>
      </c>
      <c r="M49" s="1"/>
      <c r="N49" s="1">
        <v>2.25</v>
      </c>
      <c r="O49" s="1"/>
      <c r="P49" s="167">
        <f>ROUND(F49*(R49),3)</f>
        <v>1E-3</v>
      </c>
      <c r="Q49" s="173"/>
      <c r="R49" s="173">
        <v>9.2159999999999999E-5</v>
      </c>
      <c r="S49" s="167"/>
      <c r="Z49">
        <v>0</v>
      </c>
    </row>
    <row r="50" spans="1:26" ht="24.95" customHeight="1" x14ac:dyDescent="0.25">
      <c r="A50" s="171"/>
      <c r="B50" s="168" t="s">
        <v>151</v>
      </c>
      <c r="C50" s="172" t="s">
        <v>152</v>
      </c>
      <c r="D50" s="168" t="s">
        <v>153</v>
      </c>
      <c r="E50" s="168" t="s">
        <v>126</v>
      </c>
      <c r="F50" s="169">
        <v>4</v>
      </c>
      <c r="G50" s="170"/>
      <c r="H50" s="170"/>
      <c r="I50" s="170"/>
      <c r="J50" s="168">
        <f t="shared" si="5"/>
        <v>58</v>
      </c>
      <c r="K50" s="1">
        <f t="shared" si="6"/>
        <v>0</v>
      </c>
      <c r="L50" s="1"/>
      <c r="M50" s="1">
        <f>ROUND(F50*(H50),2)</f>
        <v>0</v>
      </c>
      <c r="N50" s="1">
        <v>14.5</v>
      </c>
      <c r="O50" s="1"/>
      <c r="P50" s="167">
        <f>ROUND(F50*(R50),3)</f>
        <v>1E-3</v>
      </c>
      <c r="Q50" s="173"/>
      <c r="R50" s="173">
        <v>2.7E-4</v>
      </c>
      <c r="S50" s="167"/>
      <c r="Z50">
        <v>0</v>
      </c>
    </row>
    <row r="51" spans="1:26" ht="24.95" customHeight="1" x14ac:dyDescent="0.25">
      <c r="A51" s="171"/>
      <c r="B51" s="168" t="s">
        <v>145</v>
      </c>
      <c r="C51" s="172" t="s">
        <v>154</v>
      </c>
      <c r="D51" s="168" t="s">
        <v>155</v>
      </c>
      <c r="E51" s="168" t="s">
        <v>156</v>
      </c>
      <c r="F51" s="169">
        <v>4</v>
      </c>
      <c r="G51" s="170"/>
      <c r="H51" s="170"/>
      <c r="I51" s="170"/>
      <c r="J51" s="168">
        <f t="shared" si="5"/>
        <v>5.28</v>
      </c>
      <c r="K51" s="1">
        <f t="shared" si="6"/>
        <v>0</v>
      </c>
      <c r="L51" s="1">
        <f>ROUND(F51*(G51),2)</f>
        <v>0</v>
      </c>
      <c r="M51" s="1"/>
      <c r="N51" s="1">
        <v>1.32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157</v>
      </c>
      <c r="C52" s="172" t="s">
        <v>158</v>
      </c>
      <c r="D52" s="168" t="s">
        <v>159</v>
      </c>
      <c r="E52" s="168" t="s">
        <v>126</v>
      </c>
      <c r="F52" s="169">
        <v>4</v>
      </c>
      <c r="G52" s="170"/>
      <c r="H52" s="170"/>
      <c r="I52" s="170"/>
      <c r="J52" s="168">
        <f t="shared" si="5"/>
        <v>43.16</v>
      </c>
      <c r="K52" s="1">
        <f t="shared" si="6"/>
        <v>0</v>
      </c>
      <c r="L52" s="1"/>
      <c r="M52" s="1">
        <f>ROUND(F52*(H52),2)</f>
        <v>0</v>
      </c>
      <c r="N52" s="1">
        <v>10.79</v>
      </c>
      <c r="O52" s="1"/>
      <c r="P52" s="167">
        <f>ROUND(F52*(R52),3)</f>
        <v>0</v>
      </c>
      <c r="Q52" s="173"/>
      <c r="R52" s="173">
        <v>1E-4</v>
      </c>
      <c r="S52" s="167"/>
      <c r="Z52">
        <v>0</v>
      </c>
    </row>
    <row r="53" spans="1:26" ht="24.95" customHeight="1" x14ac:dyDescent="0.25">
      <c r="A53" s="171"/>
      <c r="B53" s="168" t="s">
        <v>145</v>
      </c>
      <c r="C53" s="172" t="s">
        <v>160</v>
      </c>
      <c r="D53" s="168" t="s">
        <v>161</v>
      </c>
      <c r="E53" s="168" t="s">
        <v>114</v>
      </c>
      <c r="F53" s="169">
        <v>4.2172800000000003E-3</v>
      </c>
      <c r="G53" s="170"/>
      <c r="H53" s="170"/>
      <c r="I53" s="170"/>
      <c r="J53" s="168">
        <f t="shared" si="5"/>
        <v>0.13</v>
      </c>
      <c r="K53" s="1">
        <f t="shared" si="6"/>
        <v>0</v>
      </c>
      <c r="L53" s="1">
        <f>ROUND(F53*(G53),2)</f>
        <v>0</v>
      </c>
      <c r="M53" s="1"/>
      <c r="N53" s="1">
        <v>29.75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151</v>
      </c>
      <c r="C54" s="172" t="s">
        <v>162</v>
      </c>
      <c r="D54" s="168" t="s">
        <v>163</v>
      </c>
      <c r="E54" s="168" t="s">
        <v>126</v>
      </c>
      <c r="F54" s="169">
        <v>4</v>
      </c>
      <c r="G54" s="170"/>
      <c r="H54" s="170"/>
      <c r="I54" s="170"/>
      <c r="J54" s="168">
        <f t="shared" si="5"/>
        <v>30.12</v>
      </c>
      <c r="K54" s="1">
        <f t="shared" si="6"/>
        <v>0</v>
      </c>
      <c r="L54" s="1"/>
      <c r="M54" s="1">
        <f>ROUND(F54*(H54),2)</f>
        <v>0</v>
      </c>
      <c r="N54" s="1">
        <v>7.53</v>
      </c>
      <c r="O54" s="1"/>
      <c r="P54" s="167">
        <f>ROUND(F54*(R54),3)</f>
        <v>2E-3</v>
      </c>
      <c r="Q54" s="173"/>
      <c r="R54" s="173">
        <v>4.4000000000000002E-4</v>
      </c>
      <c r="S54" s="167"/>
      <c r="Z54">
        <v>0</v>
      </c>
    </row>
    <row r="55" spans="1:26" x14ac:dyDescent="0.25">
      <c r="A55" s="156"/>
      <c r="B55" s="156"/>
      <c r="C55" s="156"/>
      <c r="D55" s="156" t="s">
        <v>69</v>
      </c>
      <c r="E55" s="156"/>
      <c r="F55" s="167"/>
      <c r="G55" s="159"/>
      <c r="H55" s="159"/>
      <c r="I55" s="159"/>
      <c r="J55" s="156"/>
      <c r="K55" s="156"/>
      <c r="L55" s="156">
        <f>ROUND((SUM(L47:L54))/1,2)</f>
        <v>0</v>
      </c>
      <c r="M55" s="156">
        <f>ROUND((SUM(M47:M54))/1,2)</f>
        <v>0</v>
      </c>
      <c r="N55" s="156"/>
      <c r="O55" s="156"/>
      <c r="P55" s="174">
        <f>ROUND((SUM(P47:P54))/1,2)</f>
        <v>0</v>
      </c>
      <c r="Q55" s="153"/>
      <c r="R55" s="153"/>
      <c r="S55" s="174">
        <f>ROUND((SUM(S47:S54))/1,2)</f>
        <v>0</v>
      </c>
      <c r="T55" s="153"/>
      <c r="U55" s="153"/>
      <c r="V55" s="153"/>
      <c r="W55" s="153"/>
      <c r="X55" s="153"/>
      <c r="Y55" s="153"/>
      <c r="Z55" s="153"/>
    </row>
    <row r="56" spans="1:26" x14ac:dyDescent="0.25">
      <c r="A56" s="1"/>
      <c r="B56" s="1"/>
      <c r="C56" s="1"/>
      <c r="D56" s="1"/>
      <c r="E56" s="1"/>
      <c r="F56" s="163"/>
      <c r="G56" s="149"/>
      <c r="H56" s="149"/>
      <c r="I56" s="149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6"/>
      <c r="B57" s="156"/>
      <c r="C57" s="156"/>
      <c r="D57" s="156" t="s">
        <v>70</v>
      </c>
      <c r="E57" s="156"/>
      <c r="F57" s="167"/>
      <c r="G57" s="157"/>
      <c r="H57" s="157"/>
      <c r="I57" s="157"/>
      <c r="J57" s="156"/>
      <c r="K57" s="156"/>
      <c r="L57" s="156"/>
      <c r="M57" s="156"/>
      <c r="N57" s="156"/>
      <c r="O57" s="156"/>
      <c r="P57" s="156"/>
      <c r="Q57" s="153"/>
      <c r="R57" s="153"/>
      <c r="S57" s="156"/>
      <c r="T57" s="153"/>
      <c r="U57" s="153"/>
      <c r="V57" s="153"/>
      <c r="W57" s="153"/>
      <c r="X57" s="153"/>
      <c r="Y57" s="153"/>
      <c r="Z57" s="153"/>
    </row>
    <row r="58" spans="1:26" ht="24.95" customHeight="1" x14ac:dyDescent="0.25">
      <c r="A58" s="171"/>
      <c r="B58" s="168" t="s">
        <v>164</v>
      </c>
      <c r="C58" s="172" t="s">
        <v>165</v>
      </c>
      <c r="D58" s="168" t="s">
        <v>166</v>
      </c>
      <c r="E58" s="168" t="s">
        <v>126</v>
      </c>
      <c r="F58" s="169">
        <v>4</v>
      </c>
      <c r="G58" s="170"/>
      <c r="H58" s="170"/>
      <c r="I58" s="170"/>
      <c r="J58" s="168">
        <f t="shared" ref="J58:J63" si="7">ROUND(F58*(N58),2)</f>
        <v>24.76</v>
      </c>
      <c r="K58" s="1">
        <f t="shared" ref="K58:K63" si="8">ROUND(F58*(O58),2)</f>
        <v>0</v>
      </c>
      <c r="L58" s="1">
        <f>ROUND(F58*(G58),2)</f>
        <v>0</v>
      </c>
      <c r="M58" s="1"/>
      <c r="N58" s="1">
        <v>6.19</v>
      </c>
      <c r="O58" s="1"/>
      <c r="P58" s="167"/>
      <c r="Q58" s="173"/>
      <c r="R58" s="173"/>
      <c r="S58" s="167"/>
      <c r="Z58">
        <v>0</v>
      </c>
    </row>
    <row r="59" spans="1:26" ht="24.95" customHeight="1" x14ac:dyDescent="0.25">
      <c r="A59" s="171"/>
      <c r="B59" s="168" t="s">
        <v>164</v>
      </c>
      <c r="C59" s="172" t="s">
        <v>167</v>
      </c>
      <c r="D59" s="168" t="s">
        <v>168</v>
      </c>
      <c r="E59" s="168" t="s">
        <v>126</v>
      </c>
      <c r="F59" s="169">
        <v>4</v>
      </c>
      <c r="G59" s="170"/>
      <c r="H59" s="170"/>
      <c r="I59" s="170"/>
      <c r="J59" s="168">
        <f t="shared" si="7"/>
        <v>50.48</v>
      </c>
      <c r="K59" s="1">
        <f t="shared" si="8"/>
        <v>0</v>
      </c>
      <c r="L59" s="1">
        <f>ROUND(F59*(G59),2)</f>
        <v>0</v>
      </c>
      <c r="M59" s="1"/>
      <c r="N59" s="1">
        <v>12.62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/>
      <c r="B60" s="168" t="s">
        <v>164</v>
      </c>
      <c r="C60" s="172" t="s">
        <v>169</v>
      </c>
      <c r="D60" s="168" t="s">
        <v>170</v>
      </c>
      <c r="E60" s="168" t="s">
        <v>114</v>
      </c>
      <c r="F60" s="169">
        <v>0.22800000000000001</v>
      </c>
      <c r="G60" s="170"/>
      <c r="H60" s="170"/>
      <c r="I60" s="170"/>
      <c r="J60" s="168">
        <f t="shared" si="7"/>
        <v>8.0299999999999994</v>
      </c>
      <c r="K60" s="1">
        <f t="shared" si="8"/>
        <v>0</v>
      </c>
      <c r="L60" s="1">
        <f>ROUND(F60*(G60),2)</f>
        <v>0</v>
      </c>
      <c r="M60" s="1"/>
      <c r="N60" s="1">
        <v>35.21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171</v>
      </c>
      <c r="C61" s="172" t="s">
        <v>172</v>
      </c>
      <c r="D61" s="168" t="s">
        <v>173</v>
      </c>
      <c r="E61" s="168" t="s">
        <v>114</v>
      </c>
      <c r="F61" s="169">
        <v>0.43696800000000002</v>
      </c>
      <c r="G61" s="170"/>
      <c r="H61" s="170"/>
      <c r="I61" s="170"/>
      <c r="J61" s="168">
        <f t="shared" si="7"/>
        <v>14.04</v>
      </c>
      <c r="K61" s="1">
        <f t="shared" si="8"/>
        <v>0</v>
      </c>
      <c r="L61" s="1">
        <f>ROUND(F61*(G61),2)</f>
        <v>0</v>
      </c>
      <c r="M61" s="1"/>
      <c r="N61" s="1">
        <v>32.119999999999997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171</v>
      </c>
      <c r="C62" s="172" t="s">
        <v>174</v>
      </c>
      <c r="D62" s="168" t="s">
        <v>175</v>
      </c>
      <c r="E62" s="168" t="s">
        <v>91</v>
      </c>
      <c r="F62" s="169">
        <v>18.36</v>
      </c>
      <c r="G62" s="170"/>
      <c r="H62" s="170"/>
      <c r="I62" s="170"/>
      <c r="J62" s="168">
        <f t="shared" si="7"/>
        <v>16.34</v>
      </c>
      <c r="K62" s="1">
        <f t="shared" si="8"/>
        <v>0</v>
      </c>
      <c r="L62" s="1">
        <f>ROUND(F62*(G62),2)</f>
        <v>0</v>
      </c>
      <c r="M62" s="1"/>
      <c r="N62" s="1">
        <v>0.89</v>
      </c>
      <c r="O62" s="1"/>
      <c r="P62" s="167"/>
      <c r="Q62" s="173"/>
      <c r="R62" s="173"/>
      <c r="S62" s="167">
        <f>ROUND(F62*(X62),3)</f>
        <v>0.437</v>
      </c>
      <c r="X62">
        <v>2.3800000000000002E-2</v>
      </c>
      <c r="Z62">
        <v>0</v>
      </c>
    </row>
    <row r="63" spans="1:26" ht="24.95" customHeight="1" x14ac:dyDescent="0.25">
      <c r="A63" s="171"/>
      <c r="B63" s="168" t="s">
        <v>157</v>
      </c>
      <c r="C63" s="172" t="s">
        <v>176</v>
      </c>
      <c r="D63" s="168" t="s">
        <v>177</v>
      </c>
      <c r="E63" s="168" t="s">
        <v>126</v>
      </c>
      <c r="F63" s="169">
        <v>4</v>
      </c>
      <c r="G63" s="170"/>
      <c r="H63" s="170"/>
      <c r="I63" s="170"/>
      <c r="J63" s="168">
        <f t="shared" si="7"/>
        <v>700</v>
      </c>
      <c r="K63" s="1">
        <f t="shared" si="8"/>
        <v>0</v>
      </c>
      <c r="L63" s="1"/>
      <c r="M63" s="1">
        <f>ROUND(F63*(H63),2)</f>
        <v>0</v>
      </c>
      <c r="N63" s="1">
        <v>175</v>
      </c>
      <c r="O63" s="1"/>
      <c r="P63" s="167">
        <f>ROUND(F63*(R63),3)</f>
        <v>0.22800000000000001</v>
      </c>
      <c r="Q63" s="173"/>
      <c r="R63" s="173">
        <v>5.7000000000000002E-2</v>
      </c>
      <c r="S63" s="167"/>
      <c r="Z63">
        <v>0</v>
      </c>
    </row>
    <row r="64" spans="1:26" x14ac:dyDescent="0.25">
      <c r="A64" s="156"/>
      <c r="B64" s="156"/>
      <c r="C64" s="156"/>
      <c r="D64" s="156" t="s">
        <v>70</v>
      </c>
      <c r="E64" s="156"/>
      <c r="F64" s="167"/>
      <c r="G64" s="159"/>
      <c r="H64" s="159"/>
      <c r="I64" s="159"/>
      <c r="J64" s="156"/>
      <c r="K64" s="156"/>
      <c r="L64" s="156">
        <f>ROUND((SUM(L57:L63))/1,2)</f>
        <v>0</v>
      </c>
      <c r="M64" s="156">
        <f>ROUND((SUM(M57:M63))/1,2)</f>
        <v>0</v>
      </c>
      <c r="N64" s="156"/>
      <c r="O64" s="156"/>
      <c r="P64" s="174">
        <f>ROUND((SUM(P57:P63))/1,2)</f>
        <v>0.23</v>
      </c>
      <c r="Q64" s="153"/>
      <c r="R64" s="153"/>
      <c r="S64" s="174">
        <f>ROUND((SUM(S57:S63))/1,2)</f>
        <v>0.44</v>
      </c>
      <c r="T64" s="153"/>
      <c r="U64" s="153"/>
      <c r="V64" s="153"/>
      <c r="W64" s="153"/>
      <c r="X64" s="153"/>
      <c r="Y64" s="153"/>
      <c r="Z64" s="153"/>
    </row>
    <row r="65" spans="1:26" x14ac:dyDescent="0.25">
      <c r="A65" s="1"/>
      <c r="B65" s="1"/>
      <c r="C65" s="1"/>
      <c r="D65" s="1"/>
      <c r="E65" s="1"/>
      <c r="F65" s="163"/>
      <c r="G65" s="149"/>
      <c r="H65" s="149"/>
      <c r="I65" s="149"/>
      <c r="J65" s="1"/>
      <c r="K65" s="1"/>
      <c r="L65" s="1"/>
      <c r="M65" s="1"/>
      <c r="N65" s="1"/>
      <c r="O65" s="1"/>
      <c r="P65" s="1"/>
      <c r="S65" s="1"/>
    </row>
    <row r="66" spans="1:26" x14ac:dyDescent="0.25">
      <c r="A66" s="156"/>
      <c r="B66" s="156"/>
      <c r="C66" s="156"/>
      <c r="D66" s="156" t="s">
        <v>71</v>
      </c>
      <c r="E66" s="156"/>
      <c r="F66" s="167"/>
      <c r="G66" s="157"/>
      <c r="H66" s="157"/>
      <c r="I66" s="157"/>
      <c r="J66" s="156"/>
      <c r="K66" s="156"/>
      <c r="L66" s="156"/>
      <c r="M66" s="156"/>
      <c r="N66" s="156"/>
      <c r="O66" s="156"/>
      <c r="P66" s="156"/>
      <c r="Q66" s="153"/>
      <c r="R66" s="153"/>
      <c r="S66" s="156"/>
      <c r="T66" s="153"/>
      <c r="U66" s="153"/>
      <c r="V66" s="153"/>
      <c r="W66" s="153"/>
      <c r="X66" s="153"/>
      <c r="Y66" s="153"/>
      <c r="Z66" s="153"/>
    </row>
    <row r="67" spans="1:26" ht="24.95" customHeight="1" x14ac:dyDescent="0.25">
      <c r="A67" s="171"/>
      <c r="B67" s="168" t="s">
        <v>181</v>
      </c>
      <c r="C67" s="172" t="s">
        <v>182</v>
      </c>
      <c r="D67" s="168" t="s">
        <v>183</v>
      </c>
      <c r="E67" s="168" t="s">
        <v>99</v>
      </c>
      <c r="F67" s="169">
        <v>7.8</v>
      </c>
      <c r="G67" s="170"/>
      <c r="H67" s="170"/>
      <c r="I67" s="170"/>
      <c r="J67" s="168">
        <f>ROUND(F67*(N67),2)</f>
        <v>82.68</v>
      </c>
      <c r="K67" s="1">
        <f>ROUND(F67*(O67),2)</f>
        <v>0</v>
      </c>
      <c r="L67" s="1">
        <f>ROUND(F67*(G67),2)</f>
        <v>0</v>
      </c>
      <c r="M67" s="1"/>
      <c r="N67" s="1">
        <v>10.6</v>
      </c>
      <c r="O67" s="1"/>
      <c r="P67" s="167">
        <f>ROUND(F67*(R67),3)</f>
        <v>1.6E-2</v>
      </c>
      <c r="Q67" s="173"/>
      <c r="R67" s="173">
        <v>2.0644999999999999E-3</v>
      </c>
      <c r="S67" s="167"/>
      <c r="Z67">
        <v>0</v>
      </c>
    </row>
    <row r="68" spans="1:26" ht="24.95" customHeight="1" x14ac:dyDescent="0.25">
      <c r="A68" s="171"/>
      <c r="B68" s="168" t="s">
        <v>184</v>
      </c>
      <c r="C68" s="172" t="s">
        <v>185</v>
      </c>
      <c r="D68" s="168" t="s">
        <v>186</v>
      </c>
      <c r="E68" s="168" t="s">
        <v>114</v>
      </c>
      <c r="F68" s="169">
        <v>1.6103099999999999E-2</v>
      </c>
      <c r="G68" s="170"/>
      <c r="H68" s="170"/>
      <c r="I68" s="170"/>
      <c r="J68" s="168">
        <f>ROUND(F68*(N68),2)</f>
        <v>0.86</v>
      </c>
      <c r="K68" s="1">
        <f>ROUND(F68*(O68),2)</f>
        <v>0</v>
      </c>
      <c r="L68" s="1">
        <f>ROUND(F68*(G68),2)</f>
        <v>0</v>
      </c>
      <c r="M68" s="1"/>
      <c r="N68" s="1">
        <v>53.64</v>
      </c>
      <c r="O68" s="1"/>
      <c r="P68" s="167"/>
      <c r="Q68" s="173"/>
      <c r="R68" s="173"/>
      <c r="S68" s="167"/>
      <c r="Z68">
        <v>0</v>
      </c>
    </row>
    <row r="69" spans="1:26" ht="24.95" customHeight="1" x14ac:dyDescent="0.25">
      <c r="A69" s="171"/>
      <c r="B69" s="168" t="s">
        <v>178</v>
      </c>
      <c r="C69" s="172" t="s">
        <v>179</v>
      </c>
      <c r="D69" s="168" t="s">
        <v>180</v>
      </c>
      <c r="E69" s="168" t="s">
        <v>99</v>
      </c>
      <c r="F69" s="169">
        <v>8</v>
      </c>
      <c r="G69" s="170"/>
      <c r="H69" s="170"/>
      <c r="I69" s="170"/>
      <c r="J69" s="168">
        <f>ROUND(F69*(N69),2)</f>
        <v>8</v>
      </c>
      <c r="K69" s="1">
        <f>ROUND(F69*(O69),2)</f>
        <v>0</v>
      </c>
      <c r="L69" s="1">
        <f>ROUND(F69*(G69),2)</f>
        <v>0</v>
      </c>
      <c r="M69" s="1"/>
      <c r="N69" s="1">
        <v>1</v>
      </c>
      <c r="O69" s="1"/>
      <c r="P69" s="167"/>
      <c r="Q69" s="173"/>
      <c r="R69" s="173"/>
      <c r="S69" s="167">
        <f>ROUND(F69*(X69),3)</f>
        <v>1.0999999999999999E-2</v>
      </c>
      <c r="X69">
        <v>1.3500000000000001E-3</v>
      </c>
      <c r="Z69">
        <v>0</v>
      </c>
    </row>
    <row r="70" spans="1:26" x14ac:dyDescent="0.25">
      <c r="A70" s="156"/>
      <c r="B70" s="156"/>
      <c r="C70" s="156"/>
      <c r="D70" s="156" t="s">
        <v>71</v>
      </c>
      <c r="E70" s="156"/>
      <c r="F70" s="167"/>
      <c r="G70" s="159"/>
      <c r="H70" s="159"/>
      <c r="I70" s="159"/>
      <c r="J70" s="156"/>
      <c r="K70" s="156"/>
      <c r="L70" s="156">
        <f>ROUND((SUM(L66:L69))/1,2)</f>
        <v>0</v>
      </c>
      <c r="M70" s="156">
        <f>ROUND((SUM(M66:M69))/1,2)</f>
        <v>0</v>
      </c>
      <c r="N70" s="156"/>
      <c r="O70" s="156"/>
      <c r="P70" s="174">
        <f>ROUND((SUM(P66:P69))/1,2)</f>
        <v>0.02</v>
      </c>
      <c r="Q70" s="153"/>
      <c r="R70" s="153"/>
      <c r="S70" s="174">
        <f>ROUND((SUM(S66:S69))/1,2)</f>
        <v>0.01</v>
      </c>
      <c r="T70" s="153"/>
      <c r="U70" s="153"/>
      <c r="V70" s="153"/>
      <c r="W70" s="153"/>
      <c r="X70" s="153"/>
      <c r="Y70" s="153"/>
      <c r="Z70" s="153"/>
    </row>
    <row r="71" spans="1:26" x14ac:dyDescent="0.25">
      <c r="A71" s="1"/>
      <c r="B71" s="1"/>
      <c r="C71" s="1"/>
      <c r="D71" s="1"/>
      <c r="E71" s="1"/>
      <c r="F71" s="163"/>
      <c r="G71" s="149"/>
      <c r="H71" s="149"/>
      <c r="I71" s="149"/>
      <c r="J71" s="1"/>
      <c r="K71" s="1"/>
      <c r="L71" s="1"/>
      <c r="M71" s="1"/>
      <c r="N71" s="1"/>
      <c r="O71" s="1"/>
      <c r="P71" s="1"/>
      <c r="S71" s="1"/>
    </row>
    <row r="72" spans="1:26" x14ac:dyDescent="0.25">
      <c r="A72" s="156"/>
      <c r="B72" s="156"/>
      <c r="C72" s="156"/>
      <c r="D72" s="156" t="s">
        <v>72</v>
      </c>
      <c r="E72" s="156"/>
      <c r="F72" s="167"/>
      <c r="G72" s="157"/>
      <c r="H72" s="157"/>
      <c r="I72" s="157"/>
      <c r="J72" s="156"/>
      <c r="K72" s="156"/>
      <c r="L72" s="156"/>
      <c r="M72" s="156"/>
      <c r="N72" s="156"/>
      <c r="O72" s="156"/>
      <c r="P72" s="156"/>
      <c r="Q72" s="153"/>
      <c r="R72" s="153"/>
      <c r="S72" s="156"/>
      <c r="T72" s="153"/>
      <c r="U72" s="153"/>
      <c r="V72" s="153"/>
      <c r="W72" s="153"/>
      <c r="X72" s="153"/>
      <c r="Y72" s="153"/>
      <c r="Z72" s="153"/>
    </row>
    <row r="73" spans="1:26" ht="24.95" customHeight="1" x14ac:dyDescent="0.25">
      <c r="A73" s="171"/>
      <c r="B73" s="168" t="s">
        <v>187</v>
      </c>
      <c r="C73" s="172" t="s">
        <v>188</v>
      </c>
      <c r="D73" s="168" t="s">
        <v>189</v>
      </c>
      <c r="E73" s="168" t="s">
        <v>126</v>
      </c>
      <c r="F73" s="169">
        <v>2</v>
      </c>
      <c r="G73" s="170"/>
      <c r="H73" s="170"/>
      <c r="I73" s="170"/>
      <c r="J73" s="168">
        <f>ROUND(F73*(N73),2)</f>
        <v>10.32</v>
      </c>
      <c r="K73" s="1">
        <f>ROUND(F73*(O73),2)</f>
        <v>0</v>
      </c>
      <c r="L73" s="1">
        <f>ROUND(F73*(G73),2)</f>
        <v>0</v>
      </c>
      <c r="M73" s="1"/>
      <c r="N73" s="1">
        <v>5.16</v>
      </c>
      <c r="O73" s="1"/>
      <c r="P73" s="167"/>
      <c r="Q73" s="173"/>
      <c r="R73" s="173"/>
      <c r="S73" s="167"/>
      <c r="Z73">
        <v>0</v>
      </c>
    </row>
    <row r="74" spans="1:26" ht="24.95" customHeight="1" x14ac:dyDescent="0.25">
      <c r="A74" s="171"/>
      <c r="B74" s="168" t="s">
        <v>187</v>
      </c>
      <c r="C74" s="172" t="s">
        <v>194</v>
      </c>
      <c r="D74" s="168" t="s">
        <v>195</v>
      </c>
      <c r="E74" s="168" t="s">
        <v>114</v>
      </c>
      <c r="F74" s="169">
        <v>0.08</v>
      </c>
      <c r="G74" s="170"/>
      <c r="H74" s="170"/>
      <c r="I74" s="170"/>
      <c r="J74" s="168">
        <f>ROUND(F74*(N74),2)</f>
        <v>1.93</v>
      </c>
      <c r="K74" s="1">
        <f>ROUND(F74*(O74),2)</f>
        <v>0</v>
      </c>
      <c r="L74" s="1">
        <f>ROUND(F74*(G74),2)</f>
        <v>0</v>
      </c>
      <c r="M74" s="1"/>
      <c r="N74" s="1">
        <v>24.18</v>
      </c>
      <c r="O74" s="1"/>
      <c r="P74" s="167"/>
      <c r="Q74" s="173"/>
      <c r="R74" s="173"/>
      <c r="S74" s="167"/>
      <c r="Z74">
        <v>0</v>
      </c>
    </row>
    <row r="75" spans="1:26" ht="24.95" customHeight="1" x14ac:dyDescent="0.25">
      <c r="A75" s="171"/>
      <c r="B75" s="168" t="s">
        <v>190</v>
      </c>
      <c r="C75" s="172" t="s">
        <v>191</v>
      </c>
      <c r="D75" s="168" t="s">
        <v>192</v>
      </c>
      <c r="E75" s="168" t="s">
        <v>193</v>
      </c>
      <c r="F75" s="169">
        <v>2</v>
      </c>
      <c r="G75" s="170"/>
      <c r="H75" s="170"/>
      <c r="I75" s="170"/>
      <c r="J75" s="168">
        <f>ROUND(F75*(N75),2)</f>
        <v>250</v>
      </c>
      <c r="K75" s="1">
        <f>ROUND(F75*(O75),2)</f>
        <v>0</v>
      </c>
      <c r="L75" s="1"/>
      <c r="M75" s="1">
        <f>ROUND(F75*(H75),2)</f>
        <v>0</v>
      </c>
      <c r="N75" s="1">
        <v>125</v>
      </c>
      <c r="O75" s="1"/>
      <c r="P75" s="167">
        <f>ROUND(F75*(R75),3)</f>
        <v>0.08</v>
      </c>
      <c r="Q75" s="173"/>
      <c r="R75" s="173">
        <v>0.04</v>
      </c>
      <c r="S75" s="167"/>
      <c r="Z75">
        <v>0</v>
      </c>
    </row>
    <row r="76" spans="1:26" x14ac:dyDescent="0.25">
      <c r="A76" s="156"/>
      <c r="B76" s="156"/>
      <c r="C76" s="156"/>
      <c r="D76" s="156" t="s">
        <v>72</v>
      </c>
      <c r="E76" s="156"/>
      <c r="F76" s="167"/>
      <c r="G76" s="159"/>
      <c r="H76" s="159"/>
      <c r="I76" s="159"/>
      <c r="J76" s="156"/>
      <c r="K76" s="156"/>
      <c r="L76" s="156">
        <f>ROUND((SUM(L72:L75))/1,2)</f>
        <v>0</v>
      </c>
      <c r="M76" s="156">
        <f>ROUND((SUM(M72:M75))/1,2)</f>
        <v>0</v>
      </c>
      <c r="N76" s="156"/>
      <c r="O76" s="156"/>
      <c r="P76" s="174">
        <f>ROUND((SUM(P72:P75))/1,2)</f>
        <v>0.08</v>
      </c>
      <c r="Q76" s="153"/>
      <c r="R76" s="153"/>
      <c r="S76" s="174">
        <f>ROUND((SUM(S72:S75))/1,2)</f>
        <v>0</v>
      </c>
      <c r="T76" s="153"/>
      <c r="U76" s="153"/>
      <c r="V76" s="153"/>
      <c r="W76" s="153"/>
      <c r="X76" s="153"/>
      <c r="Y76" s="153"/>
      <c r="Z76" s="153"/>
    </row>
    <row r="77" spans="1:26" x14ac:dyDescent="0.25">
      <c r="A77" s="1"/>
      <c r="B77" s="1"/>
      <c r="C77" s="1"/>
      <c r="D77" s="1"/>
      <c r="E77" s="1"/>
      <c r="F77" s="163"/>
      <c r="G77" s="149"/>
      <c r="H77" s="149"/>
      <c r="I77" s="149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56"/>
      <c r="B78" s="156"/>
      <c r="C78" s="156"/>
      <c r="D78" s="156" t="s">
        <v>73</v>
      </c>
      <c r="E78" s="156"/>
      <c r="F78" s="167"/>
      <c r="G78" s="157"/>
      <c r="H78" s="157"/>
      <c r="I78" s="157"/>
      <c r="J78" s="156"/>
      <c r="K78" s="156"/>
      <c r="L78" s="156"/>
      <c r="M78" s="156"/>
      <c r="N78" s="156"/>
      <c r="O78" s="156"/>
      <c r="P78" s="156"/>
      <c r="Q78" s="153"/>
      <c r="R78" s="153"/>
      <c r="S78" s="156"/>
      <c r="T78" s="153"/>
      <c r="U78" s="153"/>
      <c r="V78" s="153"/>
      <c r="W78" s="153"/>
      <c r="X78" s="153"/>
      <c r="Y78" s="153"/>
      <c r="Z78" s="153"/>
    </row>
    <row r="79" spans="1:26" ht="24.95" customHeight="1" x14ac:dyDescent="0.25">
      <c r="A79" s="171"/>
      <c r="B79" s="168" t="s">
        <v>196</v>
      </c>
      <c r="C79" s="172" t="s">
        <v>197</v>
      </c>
      <c r="D79" s="168" t="s">
        <v>198</v>
      </c>
      <c r="E79" s="168" t="s">
        <v>199</v>
      </c>
      <c r="F79" s="169">
        <v>25.6</v>
      </c>
      <c r="G79" s="170"/>
      <c r="H79" s="170"/>
      <c r="I79" s="170"/>
      <c r="J79" s="168">
        <f>ROUND(F79*(N79),2)</f>
        <v>313.60000000000002</v>
      </c>
      <c r="K79" s="1">
        <f>ROUND(F79*(O79),2)</f>
        <v>0</v>
      </c>
      <c r="L79" s="1">
        <f>ROUND(F79*(G79),2)</f>
        <v>0</v>
      </c>
      <c r="M79" s="1"/>
      <c r="N79" s="1">
        <v>12.25</v>
      </c>
      <c r="O79" s="1"/>
      <c r="P79" s="167">
        <f>ROUND(F79*(R79),3)</f>
        <v>5.0999999999999997E-2</v>
      </c>
      <c r="Q79" s="173"/>
      <c r="R79" s="173">
        <v>2E-3</v>
      </c>
      <c r="S79" s="167"/>
      <c r="Z79">
        <v>0</v>
      </c>
    </row>
    <row r="80" spans="1:26" ht="24.95" customHeight="1" x14ac:dyDescent="0.25">
      <c r="A80" s="171"/>
      <c r="B80" s="168" t="s">
        <v>202</v>
      </c>
      <c r="C80" s="172" t="s">
        <v>203</v>
      </c>
      <c r="D80" s="168" t="s">
        <v>204</v>
      </c>
      <c r="E80" s="168" t="s">
        <v>114</v>
      </c>
      <c r="F80" s="169">
        <v>0.39120000000000005</v>
      </c>
      <c r="G80" s="170"/>
      <c r="H80" s="170"/>
      <c r="I80" s="170"/>
      <c r="J80" s="168">
        <f>ROUND(F80*(N80),2)</f>
        <v>14.09</v>
      </c>
      <c r="K80" s="1">
        <f>ROUND(F80*(O80),2)</f>
        <v>0</v>
      </c>
      <c r="L80" s="1">
        <f>ROUND(F80*(G80),2)</f>
        <v>0</v>
      </c>
      <c r="M80" s="1"/>
      <c r="N80" s="1">
        <v>36.01</v>
      </c>
      <c r="O80" s="1"/>
      <c r="P80" s="167"/>
      <c r="Q80" s="173"/>
      <c r="R80" s="173"/>
      <c r="S80" s="167"/>
      <c r="Z80">
        <v>0</v>
      </c>
    </row>
    <row r="81" spans="1:26" ht="35.1" customHeight="1" x14ac:dyDescent="0.25">
      <c r="A81" s="171"/>
      <c r="B81" s="168" t="s">
        <v>190</v>
      </c>
      <c r="C81" s="172" t="s">
        <v>200</v>
      </c>
      <c r="D81" s="168" t="s">
        <v>201</v>
      </c>
      <c r="E81" s="168" t="s">
        <v>193</v>
      </c>
      <c r="F81" s="169">
        <v>4</v>
      </c>
      <c r="G81" s="170"/>
      <c r="H81" s="170"/>
      <c r="I81" s="170"/>
      <c r="J81" s="168">
        <f>ROUND(F81*(N81),2)</f>
        <v>828</v>
      </c>
      <c r="K81" s="1">
        <f>ROUND(F81*(O81),2)</f>
        <v>0</v>
      </c>
      <c r="L81" s="1"/>
      <c r="M81" s="1">
        <f>ROUND(F81*(H81),2)</f>
        <v>0</v>
      </c>
      <c r="N81" s="1">
        <v>207</v>
      </c>
      <c r="O81" s="1"/>
      <c r="P81" s="167">
        <f>ROUND(F81*(R81),3)</f>
        <v>0.34</v>
      </c>
      <c r="Q81" s="173"/>
      <c r="R81" s="173">
        <v>8.5000000000000006E-2</v>
      </c>
      <c r="S81" s="167"/>
      <c r="Z81">
        <v>0</v>
      </c>
    </row>
    <row r="82" spans="1:26" x14ac:dyDescent="0.25">
      <c r="A82" s="156"/>
      <c r="B82" s="156"/>
      <c r="C82" s="156"/>
      <c r="D82" s="156" t="s">
        <v>73</v>
      </c>
      <c r="E82" s="156"/>
      <c r="F82" s="167"/>
      <c r="G82" s="159"/>
      <c r="H82" s="159"/>
      <c r="I82" s="159"/>
      <c r="J82" s="156"/>
      <c r="K82" s="156"/>
      <c r="L82" s="156">
        <f>ROUND((SUM(L78:L81))/1,2)</f>
        <v>0</v>
      </c>
      <c r="M82" s="156">
        <f>ROUND((SUM(M78:M81))/1,2)</f>
        <v>0</v>
      </c>
      <c r="N82" s="156"/>
      <c r="O82" s="156"/>
      <c r="P82" s="174">
        <f>ROUND((SUM(P78:P81))/1,2)</f>
        <v>0.39</v>
      </c>
      <c r="Q82" s="153"/>
      <c r="R82" s="153"/>
      <c r="S82" s="174">
        <f>ROUND((SUM(S78:S81))/1,2)</f>
        <v>0</v>
      </c>
      <c r="T82" s="153"/>
      <c r="U82" s="153"/>
      <c r="V82" s="153"/>
      <c r="W82" s="153"/>
      <c r="X82" s="153"/>
      <c r="Y82" s="153"/>
      <c r="Z82" s="153"/>
    </row>
    <row r="83" spans="1:26" x14ac:dyDescent="0.25">
      <c r="A83" s="1"/>
      <c r="B83" s="1"/>
      <c r="C83" s="1"/>
      <c r="D83" s="1"/>
      <c r="E83" s="1"/>
      <c r="F83" s="163"/>
      <c r="G83" s="149"/>
      <c r="H83" s="149"/>
      <c r="I83" s="149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56"/>
      <c r="B84" s="156"/>
      <c r="C84" s="156"/>
      <c r="D84" s="156" t="s">
        <v>74</v>
      </c>
      <c r="E84" s="156"/>
      <c r="F84" s="167"/>
      <c r="G84" s="157"/>
      <c r="H84" s="157"/>
      <c r="I84" s="157"/>
      <c r="J84" s="156"/>
      <c r="K84" s="156"/>
      <c r="L84" s="156"/>
      <c r="M84" s="156"/>
      <c r="N84" s="156"/>
      <c r="O84" s="156"/>
      <c r="P84" s="156"/>
      <c r="Q84" s="153"/>
      <c r="R84" s="153"/>
      <c r="S84" s="156"/>
      <c r="T84" s="153"/>
      <c r="U84" s="153"/>
      <c r="V84" s="153"/>
      <c r="W84" s="153"/>
      <c r="X84" s="153"/>
      <c r="Y84" s="153"/>
      <c r="Z84" s="153"/>
    </row>
    <row r="85" spans="1:26" ht="24.95" customHeight="1" x14ac:dyDescent="0.25">
      <c r="A85" s="171"/>
      <c r="B85" s="168" t="s">
        <v>205</v>
      </c>
      <c r="C85" s="172" t="s">
        <v>206</v>
      </c>
      <c r="D85" s="168" t="s">
        <v>207</v>
      </c>
      <c r="E85" s="168" t="s">
        <v>99</v>
      </c>
      <c r="F85" s="169">
        <v>41</v>
      </c>
      <c r="G85" s="170"/>
      <c r="H85" s="170"/>
      <c r="I85" s="170"/>
      <c r="J85" s="168">
        <f t="shared" ref="J85:J91" si="9">ROUND(F85*(N85),2)</f>
        <v>13.53</v>
      </c>
      <c r="K85" s="1">
        <f t="shared" ref="K85:K91" si="10">ROUND(F85*(O85),2)</f>
        <v>0</v>
      </c>
      <c r="L85" s="1">
        <f>ROUND(F85*(G85),2)</f>
        <v>0</v>
      </c>
      <c r="M85" s="1"/>
      <c r="N85" s="1">
        <v>0.33</v>
      </c>
      <c r="O85" s="1"/>
      <c r="P85" s="167"/>
      <c r="Q85" s="173"/>
      <c r="R85" s="173"/>
      <c r="S85" s="167"/>
      <c r="Z85">
        <v>0</v>
      </c>
    </row>
    <row r="86" spans="1:26" ht="24.95" customHeight="1" x14ac:dyDescent="0.25">
      <c r="A86" s="171"/>
      <c r="B86" s="168" t="s">
        <v>205</v>
      </c>
      <c r="C86" s="172" t="s">
        <v>208</v>
      </c>
      <c r="D86" s="168" t="s">
        <v>209</v>
      </c>
      <c r="E86" s="168" t="s">
        <v>91</v>
      </c>
      <c r="F86" s="169">
        <v>59.58</v>
      </c>
      <c r="G86" s="170"/>
      <c r="H86" s="170"/>
      <c r="I86" s="170"/>
      <c r="J86" s="168">
        <f t="shared" si="9"/>
        <v>142.99</v>
      </c>
      <c r="K86" s="1">
        <f t="shared" si="10"/>
        <v>0</v>
      </c>
      <c r="L86" s="1">
        <f>ROUND(F86*(G86),2)</f>
        <v>0</v>
      </c>
      <c r="M86" s="1"/>
      <c r="N86" s="1">
        <v>2.4</v>
      </c>
      <c r="O86" s="1"/>
      <c r="P86" s="167"/>
      <c r="Q86" s="173"/>
      <c r="R86" s="173"/>
      <c r="S86" s="167">
        <f>ROUND(F86*(X86),3)</f>
        <v>0.06</v>
      </c>
      <c r="X86">
        <v>1E-3</v>
      </c>
      <c r="Z86">
        <v>0</v>
      </c>
    </row>
    <row r="87" spans="1:26" ht="24.95" customHeight="1" x14ac:dyDescent="0.25">
      <c r="A87" s="171"/>
      <c r="B87" s="168" t="s">
        <v>210</v>
      </c>
      <c r="C87" s="172" t="s">
        <v>211</v>
      </c>
      <c r="D87" s="168" t="s">
        <v>212</v>
      </c>
      <c r="E87" s="168" t="s">
        <v>91</v>
      </c>
      <c r="F87" s="169">
        <v>59.58</v>
      </c>
      <c r="G87" s="170"/>
      <c r="H87" s="170"/>
      <c r="I87" s="170"/>
      <c r="J87" s="168">
        <f t="shared" si="9"/>
        <v>505.83</v>
      </c>
      <c r="K87" s="1">
        <f t="shared" si="10"/>
        <v>0</v>
      </c>
      <c r="L87" s="1">
        <f>ROUND(F87*(G87),2)</f>
        <v>0</v>
      </c>
      <c r="M87" s="1"/>
      <c r="N87" s="1">
        <v>8.49</v>
      </c>
      <c r="O87" s="1"/>
      <c r="P87" s="167">
        <f>ROUND(F87*(R87),3)</f>
        <v>2.1999999999999999E-2</v>
      </c>
      <c r="Q87" s="173"/>
      <c r="R87" s="173">
        <v>3.6999999999999999E-4</v>
      </c>
      <c r="S87" s="167"/>
      <c r="Z87">
        <v>0</v>
      </c>
    </row>
    <row r="88" spans="1:26" ht="34.5" x14ac:dyDescent="0.25">
      <c r="A88" s="171"/>
      <c r="B88" s="168" t="s">
        <v>213</v>
      </c>
      <c r="C88" s="172" t="s">
        <v>214</v>
      </c>
      <c r="D88" s="168" t="s">
        <v>256</v>
      </c>
      <c r="E88" s="168" t="s">
        <v>91</v>
      </c>
      <c r="F88" s="169">
        <v>61.963200000000001</v>
      </c>
      <c r="G88" s="170"/>
      <c r="H88" s="170"/>
      <c r="I88" s="170"/>
      <c r="J88" s="168">
        <f t="shared" si="9"/>
        <v>1003.8</v>
      </c>
      <c r="K88" s="1">
        <f t="shared" si="10"/>
        <v>0</v>
      </c>
      <c r="L88" s="1"/>
      <c r="M88" s="1">
        <f>ROUND(F88*(H88),2)</f>
        <v>0</v>
      </c>
      <c r="N88" s="1">
        <v>16.2</v>
      </c>
      <c r="O88" s="1"/>
      <c r="P88" s="167">
        <f>ROUND(F88*(R88),3)</f>
        <v>0.223</v>
      </c>
      <c r="Q88" s="173"/>
      <c r="R88" s="173">
        <v>3.5999999999999999E-3</v>
      </c>
      <c r="S88" s="167"/>
      <c r="Z88">
        <v>0</v>
      </c>
    </row>
    <row r="89" spans="1:26" ht="24.95" customHeight="1" x14ac:dyDescent="0.25">
      <c r="A89" s="171"/>
      <c r="B89" s="168" t="s">
        <v>210</v>
      </c>
      <c r="C89" s="172" t="s">
        <v>215</v>
      </c>
      <c r="D89" s="168" t="s">
        <v>216</v>
      </c>
      <c r="E89" s="168" t="s">
        <v>99</v>
      </c>
      <c r="F89" s="169">
        <v>41</v>
      </c>
      <c r="G89" s="170"/>
      <c r="H89" s="170"/>
      <c r="I89" s="170"/>
      <c r="J89" s="168">
        <f t="shared" si="9"/>
        <v>20.5</v>
      </c>
      <c r="K89" s="1">
        <f t="shared" si="10"/>
        <v>0</v>
      </c>
      <c r="L89" s="1">
        <f>ROUND(F89*(G89),2)</f>
        <v>0</v>
      </c>
      <c r="M89" s="1"/>
      <c r="N89" s="1">
        <v>0.5</v>
      </c>
      <c r="O89" s="1"/>
      <c r="P89" s="167">
        <f>ROUND(F89*(R89),3)</f>
        <v>1E-3</v>
      </c>
      <c r="Q89" s="173"/>
      <c r="R89" s="173">
        <v>3.3840000000000001E-5</v>
      </c>
      <c r="S89" s="167"/>
      <c r="Z89">
        <v>0</v>
      </c>
    </row>
    <row r="90" spans="1:26" ht="24.95" customHeight="1" x14ac:dyDescent="0.25">
      <c r="A90" s="171"/>
      <c r="B90" s="168" t="s">
        <v>190</v>
      </c>
      <c r="C90" s="172" t="s">
        <v>217</v>
      </c>
      <c r="D90" s="168" t="s">
        <v>252</v>
      </c>
      <c r="E90" s="168" t="s">
        <v>99</v>
      </c>
      <c r="F90" s="169">
        <v>42.64</v>
      </c>
      <c r="G90" s="170"/>
      <c r="H90" s="170"/>
      <c r="I90" s="170"/>
      <c r="J90" s="168">
        <f t="shared" si="9"/>
        <v>23.45</v>
      </c>
      <c r="K90" s="1">
        <f t="shared" si="10"/>
        <v>0</v>
      </c>
      <c r="L90" s="1"/>
      <c r="M90" s="1">
        <f>ROUND(F90*(H90),2)</f>
        <v>0</v>
      </c>
      <c r="N90" s="1">
        <v>0.55000000000000004</v>
      </c>
      <c r="O90" s="1"/>
      <c r="P90" s="167"/>
      <c r="Q90" s="173"/>
      <c r="R90" s="173"/>
      <c r="S90" s="167"/>
      <c r="Z90">
        <v>0</v>
      </c>
    </row>
    <row r="91" spans="1:26" ht="24.95" customHeight="1" x14ac:dyDescent="0.25">
      <c r="A91" s="171"/>
      <c r="B91" s="168" t="s">
        <v>210</v>
      </c>
      <c r="C91" s="172" t="s">
        <v>218</v>
      </c>
      <c r="D91" s="168" t="s">
        <v>219</v>
      </c>
      <c r="E91" s="168" t="s">
        <v>114</v>
      </c>
      <c r="F91" s="169">
        <v>0.24649956000000001</v>
      </c>
      <c r="G91" s="170"/>
      <c r="H91" s="170"/>
      <c r="I91" s="170"/>
      <c r="J91" s="168">
        <f t="shared" si="9"/>
        <v>3.6</v>
      </c>
      <c r="K91" s="1">
        <f t="shared" si="10"/>
        <v>0</v>
      </c>
      <c r="L91" s="1">
        <f>ROUND(F91*(G91),2)</f>
        <v>0</v>
      </c>
      <c r="M91" s="1"/>
      <c r="N91" s="1">
        <v>14.62</v>
      </c>
      <c r="O91" s="1"/>
      <c r="P91" s="167"/>
      <c r="Q91" s="173"/>
      <c r="R91" s="173"/>
      <c r="S91" s="167"/>
      <c r="Z91">
        <v>0</v>
      </c>
    </row>
    <row r="92" spans="1:26" x14ac:dyDescent="0.25">
      <c r="A92" s="156"/>
      <c r="B92" s="156"/>
      <c r="C92" s="156"/>
      <c r="D92" s="156" t="s">
        <v>74</v>
      </c>
      <c r="E92" s="156"/>
      <c r="F92" s="167"/>
      <c r="G92" s="159"/>
      <c r="H92" s="159"/>
      <c r="I92" s="159"/>
      <c r="J92" s="156"/>
      <c r="K92" s="156"/>
      <c r="L92" s="156">
        <f>ROUND((SUM(L84:L91))/1,2)</f>
        <v>0</v>
      </c>
      <c r="M92" s="156">
        <f>ROUND((SUM(M84:M91))/1,2)</f>
        <v>0</v>
      </c>
      <c r="N92" s="156"/>
      <c r="O92" s="156"/>
      <c r="P92" s="174">
        <f>ROUND((SUM(P84:P91))/1,2)</f>
        <v>0.25</v>
      </c>
      <c r="Q92" s="153"/>
      <c r="R92" s="153"/>
      <c r="S92" s="174">
        <f>ROUND((SUM(S84:S91))/1,2)</f>
        <v>0.06</v>
      </c>
      <c r="T92" s="153"/>
      <c r="U92" s="153"/>
      <c r="V92" s="153"/>
      <c r="W92" s="153"/>
      <c r="X92" s="153"/>
      <c r="Y92" s="153"/>
      <c r="Z92" s="153"/>
    </row>
    <row r="93" spans="1:26" x14ac:dyDescent="0.25">
      <c r="A93" s="1"/>
      <c r="B93" s="1"/>
      <c r="C93" s="1"/>
      <c r="D93" s="1"/>
      <c r="E93" s="1"/>
      <c r="F93" s="163"/>
      <c r="G93" s="149"/>
      <c r="H93" s="149"/>
      <c r="I93" s="149"/>
      <c r="J93" s="1"/>
      <c r="K93" s="1"/>
      <c r="L93" s="1"/>
      <c r="M93" s="1"/>
      <c r="N93" s="1"/>
      <c r="O93" s="1"/>
      <c r="P93" s="1"/>
      <c r="S93" s="1"/>
    </row>
    <row r="94" spans="1:26" x14ac:dyDescent="0.25">
      <c r="A94" s="156"/>
      <c r="B94" s="156"/>
      <c r="C94" s="156"/>
      <c r="D94" s="156" t="s">
        <v>75</v>
      </c>
      <c r="E94" s="156"/>
      <c r="F94" s="167"/>
      <c r="G94" s="157"/>
      <c r="H94" s="157"/>
      <c r="I94" s="157"/>
      <c r="J94" s="156"/>
      <c r="K94" s="156"/>
      <c r="L94" s="156"/>
      <c r="M94" s="156"/>
      <c r="N94" s="156"/>
      <c r="O94" s="156"/>
      <c r="P94" s="156"/>
      <c r="Q94" s="153"/>
      <c r="R94" s="153"/>
      <c r="S94" s="156"/>
      <c r="T94" s="153"/>
      <c r="U94" s="153"/>
      <c r="V94" s="153"/>
      <c r="W94" s="153"/>
      <c r="X94" s="153"/>
      <c r="Y94" s="153"/>
      <c r="Z94" s="153"/>
    </row>
    <row r="95" spans="1:26" ht="24.95" customHeight="1" x14ac:dyDescent="0.25">
      <c r="A95" s="171"/>
      <c r="B95" s="168" t="s">
        <v>220</v>
      </c>
      <c r="C95" s="172" t="s">
        <v>223</v>
      </c>
      <c r="D95" s="168" t="s">
        <v>224</v>
      </c>
      <c r="E95" s="168" t="s">
        <v>99</v>
      </c>
      <c r="F95" s="169">
        <v>8</v>
      </c>
      <c r="G95" s="170"/>
      <c r="H95" s="170"/>
      <c r="I95" s="170"/>
      <c r="J95" s="168">
        <f>ROUND(F95*(N95),2)</f>
        <v>16.079999999999998</v>
      </c>
      <c r="K95" s="1">
        <f>ROUND(F95*(O95),2)</f>
        <v>0</v>
      </c>
      <c r="L95" s="1">
        <f>ROUND(F95*(G95),2)</f>
        <v>0</v>
      </c>
      <c r="M95" s="1"/>
      <c r="N95" s="1">
        <v>2.0099999999999998</v>
      </c>
      <c r="O95" s="1"/>
      <c r="P95" s="167">
        <f>ROUND(F95*(R95),3)</f>
        <v>1E-3</v>
      </c>
      <c r="Q95" s="173"/>
      <c r="R95" s="173">
        <v>1E-4</v>
      </c>
      <c r="S95" s="167"/>
      <c r="Z95">
        <v>0</v>
      </c>
    </row>
    <row r="96" spans="1:26" ht="24.95" customHeight="1" x14ac:dyDescent="0.25">
      <c r="A96" s="171"/>
      <c r="B96" s="168" t="s">
        <v>220</v>
      </c>
      <c r="C96" s="172" t="s">
        <v>221</v>
      </c>
      <c r="D96" s="168" t="s">
        <v>222</v>
      </c>
      <c r="E96" s="168" t="s">
        <v>91</v>
      </c>
      <c r="F96" s="169">
        <v>61.85</v>
      </c>
      <c r="G96" s="170"/>
      <c r="H96" s="170"/>
      <c r="I96" s="170"/>
      <c r="J96" s="168">
        <f>ROUND(F96*(N96),2)</f>
        <v>933.94</v>
      </c>
      <c r="K96" s="1">
        <f>ROUND(F96*(O96),2)</f>
        <v>0</v>
      </c>
      <c r="L96" s="1">
        <f>ROUND(F96*(G96),2)</f>
        <v>0</v>
      </c>
      <c r="M96" s="1"/>
      <c r="N96" s="1">
        <v>15.1</v>
      </c>
      <c r="O96" s="1"/>
      <c r="P96" s="167">
        <f>ROUND(F96*(R96),3)</f>
        <v>8.2000000000000003E-2</v>
      </c>
      <c r="Q96" s="173"/>
      <c r="R96" s="173">
        <v>1.33E-3</v>
      </c>
      <c r="S96" s="167"/>
      <c r="Z96">
        <v>0</v>
      </c>
    </row>
    <row r="97" spans="1:26" x14ac:dyDescent="0.25">
      <c r="A97" s="156"/>
      <c r="B97" s="156"/>
      <c r="C97" s="156"/>
      <c r="D97" s="156" t="s">
        <v>75</v>
      </c>
      <c r="E97" s="156"/>
      <c r="F97" s="167"/>
      <c r="G97" s="159"/>
      <c r="H97" s="159"/>
      <c r="I97" s="159"/>
      <c r="J97" s="156"/>
      <c r="K97" s="156"/>
      <c r="L97" s="156">
        <f>ROUND((SUM(L94:L96))/1,2)</f>
        <v>0</v>
      </c>
      <c r="M97" s="156">
        <f>ROUND((SUM(M94:M96))/1,2)</f>
        <v>0</v>
      </c>
      <c r="N97" s="156"/>
      <c r="O97" s="156"/>
      <c r="P97" s="174">
        <f>ROUND((SUM(P94:P96))/1,2)</f>
        <v>0.08</v>
      </c>
      <c r="Q97" s="153"/>
      <c r="R97" s="153"/>
      <c r="S97" s="174">
        <f>ROUND((SUM(S94:S96))/1,2)</f>
        <v>0</v>
      </c>
      <c r="T97" s="153"/>
      <c r="U97" s="153"/>
      <c r="V97" s="153"/>
      <c r="W97" s="153"/>
      <c r="X97" s="153"/>
      <c r="Y97" s="153"/>
      <c r="Z97" s="153"/>
    </row>
    <row r="98" spans="1:26" x14ac:dyDescent="0.25">
      <c r="A98" s="1"/>
      <c r="B98" s="1"/>
      <c r="C98" s="1"/>
      <c r="D98" s="1"/>
      <c r="E98" s="1"/>
      <c r="F98" s="163"/>
      <c r="G98" s="149"/>
      <c r="H98" s="149"/>
      <c r="I98" s="149"/>
      <c r="J98" s="1"/>
      <c r="K98" s="1"/>
      <c r="L98" s="1"/>
      <c r="M98" s="1"/>
      <c r="N98" s="1"/>
      <c r="O98" s="1"/>
      <c r="P98" s="1"/>
      <c r="S98" s="1"/>
    </row>
    <row r="99" spans="1:26" x14ac:dyDescent="0.25">
      <c r="A99" s="156"/>
      <c r="B99" s="156"/>
      <c r="C99" s="156"/>
      <c r="D99" s="156" t="s">
        <v>76</v>
      </c>
      <c r="E99" s="156"/>
      <c r="F99" s="167"/>
      <c r="G99" s="157"/>
      <c r="H99" s="157"/>
      <c r="I99" s="157"/>
      <c r="J99" s="156"/>
      <c r="K99" s="156"/>
      <c r="L99" s="156"/>
      <c r="M99" s="156"/>
      <c r="N99" s="156"/>
      <c r="O99" s="156"/>
      <c r="P99" s="156"/>
      <c r="Q99" s="153"/>
      <c r="R99" s="153"/>
      <c r="S99" s="156"/>
      <c r="T99" s="153"/>
      <c r="U99" s="153"/>
      <c r="V99" s="153"/>
      <c r="W99" s="153"/>
      <c r="X99" s="153"/>
      <c r="Y99" s="153"/>
      <c r="Z99" s="153"/>
    </row>
    <row r="100" spans="1:26" ht="24.95" customHeight="1" x14ac:dyDescent="0.25">
      <c r="A100" s="171"/>
      <c r="B100" s="168" t="s">
        <v>225</v>
      </c>
      <c r="C100" s="172" t="s">
        <v>226</v>
      </c>
      <c r="D100" s="168" t="s">
        <v>253</v>
      </c>
      <c r="E100" s="168" t="s">
        <v>91</v>
      </c>
      <c r="F100" s="169">
        <v>122.50999999999999</v>
      </c>
      <c r="G100" s="170"/>
      <c r="H100" s="170"/>
      <c r="I100" s="170"/>
      <c r="J100" s="168">
        <f>ROUND(F100*(N100),2)</f>
        <v>263.39999999999998</v>
      </c>
      <c r="K100" s="1">
        <f>ROUND(F100*(O100),2)</f>
        <v>0</v>
      </c>
      <c r="L100" s="1">
        <f>ROUND(F100*(G100),2)</f>
        <v>0</v>
      </c>
      <c r="M100" s="1"/>
      <c r="N100" s="1">
        <v>2.15</v>
      </c>
      <c r="O100" s="1"/>
      <c r="P100" s="167">
        <f>ROUND(F100*(R100),3)</f>
        <v>2.8000000000000001E-2</v>
      </c>
      <c r="Q100" s="173"/>
      <c r="R100" s="173">
        <v>2.3000000000000001E-4</v>
      </c>
      <c r="S100" s="167"/>
      <c r="Z100">
        <v>0</v>
      </c>
    </row>
    <row r="101" spans="1:26" x14ac:dyDescent="0.25">
      <c r="A101" s="156"/>
      <c r="B101" s="156"/>
      <c r="C101" s="156"/>
      <c r="D101" s="156" t="s">
        <v>76</v>
      </c>
      <c r="E101" s="156"/>
      <c r="F101" s="167"/>
      <c r="G101" s="159"/>
      <c r="H101" s="159"/>
      <c r="I101" s="159"/>
      <c r="J101" s="156"/>
      <c r="K101" s="156"/>
      <c r="L101" s="156">
        <f>ROUND((SUM(L99:L100))/1,2)</f>
        <v>0</v>
      </c>
      <c r="M101" s="156">
        <f>ROUND((SUM(M99:M100))/1,2)</f>
        <v>0</v>
      </c>
      <c r="N101" s="156"/>
      <c r="O101" s="156"/>
      <c r="P101" s="174">
        <f>ROUND((SUM(P99:P100))/1,2)</f>
        <v>0.03</v>
      </c>
      <c r="S101" s="167">
        <f>ROUND((SUM(S99:S100))/1,2)</f>
        <v>0</v>
      </c>
    </row>
    <row r="102" spans="1:26" x14ac:dyDescent="0.25">
      <c r="A102" s="1"/>
      <c r="B102" s="1"/>
      <c r="C102" s="1"/>
      <c r="D102" s="1"/>
      <c r="E102" s="1"/>
      <c r="F102" s="163"/>
      <c r="G102" s="149"/>
      <c r="H102" s="149"/>
      <c r="I102" s="149"/>
      <c r="J102" s="1"/>
      <c r="K102" s="1"/>
      <c r="L102" s="1"/>
      <c r="M102" s="1"/>
      <c r="N102" s="1"/>
      <c r="O102" s="1"/>
      <c r="P102" s="1"/>
      <c r="S102" s="1"/>
    </row>
    <row r="103" spans="1:26" x14ac:dyDescent="0.25">
      <c r="A103" s="156"/>
      <c r="B103" s="156"/>
      <c r="C103" s="156"/>
      <c r="D103" s="2" t="s">
        <v>67</v>
      </c>
      <c r="E103" s="156"/>
      <c r="F103" s="167"/>
      <c r="G103" s="159"/>
      <c r="H103" s="159"/>
      <c r="I103" s="159"/>
      <c r="J103" s="156"/>
      <c r="K103" s="156"/>
      <c r="L103" s="156">
        <f>ROUND((SUM(L38:L102))/2,2)</f>
        <v>0</v>
      </c>
      <c r="M103" s="156">
        <f>ROUND((SUM(M38:M102))/2,2)</f>
        <v>0</v>
      </c>
      <c r="N103" s="156"/>
      <c r="O103" s="156"/>
      <c r="P103" s="174">
        <f>ROUND((SUM(P38:P102))/2,2)</f>
        <v>1.1399999999999999</v>
      </c>
      <c r="S103" s="174">
        <f>ROUND((SUM(S38:S102))/2,2)</f>
        <v>0.52</v>
      </c>
    </row>
    <row r="104" spans="1:26" x14ac:dyDescent="0.25">
      <c r="A104" s="175"/>
      <c r="B104" s="175" t="s">
        <v>13</v>
      </c>
      <c r="C104" s="175"/>
      <c r="D104" s="175"/>
      <c r="E104" s="175"/>
      <c r="F104" s="176" t="s">
        <v>77</v>
      </c>
      <c r="G104" s="177"/>
      <c r="H104" s="177"/>
      <c r="I104" s="177"/>
      <c r="J104" s="175"/>
      <c r="K104" s="175">
        <f>ROUND((SUM(K9:K103)),2)</f>
        <v>0</v>
      </c>
      <c r="L104" s="175">
        <f>ROUND((SUM(L9:L103))/3,2)</f>
        <v>0</v>
      </c>
      <c r="M104" s="175">
        <f>ROUND((SUM(M9:M103))/3,2)</f>
        <v>0</v>
      </c>
      <c r="N104" s="175"/>
      <c r="O104" s="175"/>
      <c r="P104" s="176">
        <f>ROUND((SUM(P9:P103))/3,2)</f>
        <v>7.91</v>
      </c>
      <c r="S104" s="176">
        <f>ROUND((SUM(S9:S103))/3,2)</f>
        <v>1.08</v>
      </c>
      <c r="Z104">
        <f>(SUM(Z9:Z103))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ZŠ Vyšný Žipov - Stavebné úpravy učební / B - Polytechnická učebňa - stavebná časť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41"/>
  <sheetViews>
    <sheetView workbookViewId="0">
      <selection activeCell="I29" sqref="I29:I30"/>
    </sheetView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18</v>
      </c>
      <c r="H2" s="16"/>
      <c r="I2" s="27"/>
      <c r="J2" s="31"/>
    </row>
    <row r="3" spans="1:23" ht="18" customHeight="1" x14ac:dyDescent="0.25">
      <c r="A3" s="11"/>
      <c r="B3" s="40" t="s">
        <v>228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20</v>
      </c>
      <c r="J4" s="32"/>
    </row>
    <row r="5" spans="1:23" ht="18" customHeight="1" thickBot="1" x14ac:dyDescent="0.3">
      <c r="A5" s="11"/>
      <c r="B5" s="45" t="s">
        <v>21</v>
      </c>
      <c r="C5" s="20"/>
      <c r="D5" s="17"/>
      <c r="E5" s="17"/>
      <c r="F5" s="46" t="s">
        <v>263</v>
      </c>
      <c r="G5" s="17"/>
      <c r="H5" s="17"/>
      <c r="I5" s="44" t="s">
        <v>22</v>
      </c>
      <c r="J5" s="47"/>
    </row>
    <row r="6" spans="1:23" ht="18" customHeight="1" thickTop="1" x14ac:dyDescent="0.25">
      <c r="A6" s="11"/>
      <c r="B6" s="56" t="s">
        <v>23</v>
      </c>
      <c r="C6" s="52"/>
      <c r="D6" s="53"/>
      <c r="E6" s="53"/>
      <c r="F6" s="53"/>
      <c r="G6" s="57" t="s">
        <v>24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25</v>
      </c>
      <c r="H7" s="18"/>
      <c r="I7" s="29"/>
      <c r="J7" s="50"/>
    </row>
    <row r="8" spans="1:23" ht="18" customHeight="1" x14ac:dyDescent="0.25">
      <c r="A8" s="11"/>
      <c r="B8" s="45" t="s">
        <v>26</v>
      </c>
      <c r="C8" s="20"/>
      <c r="D8" s="17"/>
      <c r="E8" s="17"/>
      <c r="F8" s="17"/>
      <c r="G8" s="46" t="s">
        <v>24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25</v>
      </c>
      <c r="H9" s="17"/>
      <c r="I9" s="28"/>
      <c r="J9" s="32"/>
    </row>
    <row r="10" spans="1:23" ht="18" customHeight="1" x14ac:dyDescent="0.25">
      <c r="A10" s="11"/>
      <c r="B10" s="45" t="s">
        <v>262</v>
      </c>
      <c r="C10" s="20"/>
      <c r="D10" s="17"/>
      <c r="E10" s="17"/>
      <c r="F10" s="17"/>
      <c r="G10" s="46" t="s">
        <v>24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25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/>
      <c r="E16" s="97"/>
      <c r="F16" s="106"/>
      <c r="G16" s="60">
        <v>6</v>
      </c>
      <c r="H16" s="115" t="s">
        <v>34</v>
      </c>
      <c r="I16" s="129"/>
      <c r="J16" s="126"/>
    </row>
    <row r="17" spans="1:26" ht="18" customHeight="1" x14ac:dyDescent="0.25">
      <c r="A17" s="11"/>
      <c r="B17" s="67">
        <v>2</v>
      </c>
      <c r="C17" s="71" t="s">
        <v>29</v>
      </c>
      <c r="D17" s="78"/>
      <c r="E17" s="76"/>
      <c r="F17" s="81"/>
      <c r="G17" s="61">
        <v>7</v>
      </c>
      <c r="H17" s="116" t="s">
        <v>35</v>
      </c>
      <c r="I17" s="129"/>
      <c r="J17" s="127"/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/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/>
      <c r="G20" s="61">
        <v>10</v>
      </c>
      <c r="H20" s="116" t="s">
        <v>31</v>
      </c>
      <c r="I20" s="131"/>
      <c r="J20" s="99"/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/>
      <c r="G22" s="60">
        <v>16</v>
      </c>
      <c r="H22" s="115" t="s">
        <v>50</v>
      </c>
      <c r="I22" s="130" t="s">
        <v>47</v>
      </c>
      <c r="J22" s="126"/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/>
      <c r="G23" s="61">
        <v>17</v>
      </c>
      <c r="H23" s="116" t="s">
        <v>51</v>
      </c>
      <c r="I23" s="130" t="s">
        <v>47</v>
      </c>
      <c r="J23" s="127"/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/>
      <c r="G24" s="61">
        <v>18</v>
      </c>
      <c r="H24" s="116" t="s">
        <v>52</v>
      </c>
      <c r="I24" s="130" t="s">
        <v>48</v>
      </c>
      <c r="J24" s="127"/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/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/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/>
      <c r="J29" s="119"/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/>
      <c r="J30" s="120"/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31</v>
      </c>
      <c r="I31" s="113"/>
      <c r="J31" s="133"/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10</vt:i4>
      </vt:variant>
    </vt:vector>
  </HeadingPairs>
  <TitlesOfParts>
    <vt:vector size="27" baseType="lpstr">
      <vt:lpstr>Rekapitulácia</vt:lpstr>
      <vt:lpstr>Krycí list stavby</vt:lpstr>
      <vt:lpstr>Kryci_list 12017</vt:lpstr>
      <vt:lpstr>Rekap 12017</vt:lpstr>
      <vt:lpstr>SO 12017</vt:lpstr>
      <vt:lpstr>Kryci_list 12018</vt:lpstr>
      <vt:lpstr>Rekap 12018</vt:lpstr>
      <vt:lpstr>SO 12018</vt:lpstr>
      <vt:lpstr>Kryci_list 12019</vt:lpstr>
      <vt:lpstr>Rekap 12019</vt:lpstr>
      <vt:lpstr>SO 12019</vt:lpstr>
      <vt:lpstr>Kryci_list 12023</vt:lpstr>
      <vt:lpstr>Rekap 12023</vt:lpstr>
      <vt:lpstr>SO 12023</vt:lpstr>
      <vt:lpstr>Kryci_list 12024</vt:lpstr>
      <vt:lpstr>Rekap 12024</vt:lpstr>
      <vt:lpstr>SO 12024</vt:lpstr>
      <vt:lpstr>'Rekap 12017'!Názvy_tlače</vt:lpstr>
      <vt:lpstr>'Rekap 12018'!Názvy_tlače</vt:lpstr>
      <vt:lpstr>'Rekap 12019'!Názvy_tlače</vt:lpstr>
      <vt:lpstr>'Rekap 12023'!Názvy_tlače</vt:lpstr>
      <vt:lpstr>'Rekap 12024'!Názvy_tlače</vt:lpstr>
      <vt:lpstr>'SO 12017'!Názvy_tlače</vt:lpstr>
      <vt:lpstr>'SO 12018'!Názvy_tlače</vt:lpstr>
      <vt:lpstr>'SO 12019'!Názvy_tlače</vt:lpstr>
      <vt:lpstr>'SO 12023'!Názvy_tlače</vt:lpstr>
      <vt:lpstr>'SO 12024'!Názvy_tlače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Anton Bernacký</cp:lastModifiedBy>
  <cp:lastPrinted>2019-04-25T14:13:31Z</cp:lastPrinted>
  <dcterms:created xsi:type="dcterms:W3CDTF">2017-06-24T07:55:16Z</dcterms:created>
  <dcterms:modified xsi:type="dcterms:W3CDTF">2019-04-25T14:28:03Z</dcterms:modified>
</cp:coreProperties>
</file>